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ЭтаКнига" defaultThemeVersion="124226"/>
  <bookViews>
    <workbookView xWindow="32760" yWindow="32760" windowWidth="14385" windowHeight="6255" tabRatio="750"/>
  </bookViews>
  <sheets>
    <sheet name="уч. план" sheetId="28" r:id="rId1"/>
    <sheet name="Start" sheetId="9" state="hidden" r:id="rId2"/>
  </sheets>
  <calcPr calcId="145621"/>
</workbook>
</file>

<file path=xl/calcChain.xml><?xml version="1.0" encoding="utf-8"?>
<calcChain xmlns="http://schemas.openxmlformats.org/spreadsheetml/2006/main">
  <c r="L63" i="28" l="1"/>
  <c r="L53" i="28"/>
  <c r="L43" i="28"/>
  <c r="L44" i="28"/>
  <c r="L42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17" i="28"/>
  <c r="L7" i="28"/>
  <c r="L8" i="28"/>
  <c r="L9" i="28"/>
  <c r="L10" i="28"/>
  <c r="L11" i="28"/>
  <c r="L12" i="28"/>
  <c r="L6" i="28"/>
  <c r="AF14" i="28" l="1"/>
  <c r="AG14" i="28"/>
  <c r="AH14" i="28"/>
  <c r="AI14" i="28"/>
  <c r="AJ14" i="28"/>
  <c r="AK14" i="28"/>
  <c r="AL14" i="28"/>
  <c r="M8" i="28"/>
  <c r="T7" i="28"/>
  <c r="S7" i="28"/>
  <c r="R7" i="28"/>
  <c r="Q7" i="28"/>
  <c r="N7" i="28"/>
  <c r="M7" i="28"/>
  <c r="M14" i="28" s="1"/>
  <c r="J7" i="28"/>
  <c r="P7" i="28" l="1"/>
  <c r="O7" i="28" s="1"/>
  <c r="K7" i="28"/>
  <c r="I7" i="28" s="1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AI35" i="28"/>
  <c r="AJ35" i="28"/>
  <c r="AK35" i="28"/>
  <c r="AL35" i="28"/>
  <c r="AM35" i="28"/>
  <c r="AN35" i="28"/>
  <c r="AO35" i="28"/>
  <c r="AP35" i="28"/>
  <c r="AQ35" i="28"/>
  <c r="AR35" i="28"/>
  <c r="AS35" i="28"/>
  <c r="AT35" i="28"/>
  <c r="AU35" i="28"/>
  <c r="AV35" i="28"/>
  <c r="AW35" i="28"/>
  <c r="AX35" i="28"/>
  <c r="AX37" i="28" s="1"/>
  <c r="AY35" i="28"/>
  <c r="AZ35" i="28"/>
  <c r="BA35" i="28"/>
  <c r="BB35" i="28"/>
  <c r="BB37" i="28" s="1"/>
  <c r="BC35" i="28"/>
  <c r="BD35" i="28"/>
  <c r="BE35" i="28"/>
  <c r="BF35" i="28"/>
  <c r="BF37" i="28" s="1"/>
  <c r="BG35" i="28"/>
  <c r="BH35" i="28"/>
  <c r="BI35" i="28"/>
  <c r="BJ35" i="28"/>
  <c r="BJ37" i="28" s="1"/>
  <c r="BK35" i="28"/>
  <c r="BK37" i="28" s="1"/>
  <c r="U35" i="28"/>
  <c r="U37" i="28" s="1"/>
  <c r="T35" i="28"/>
  <c r="S35" i="28"/>
  <c r="R35" i="28"/>
  <c r="Q35" i="28"/>
  <c r="P35" i="28"/>
  <c r="O35" i="28"/>
  <c r="N35" i="28"/>
  <c r="M35" i="28"/>
  <c r="V37" i="28"/>
  <c r="W37" i="28"/>
  <c r="X37" i="28"/>
  <c r="Y37" i="28"/>
  <c r="Z37" i="28"/>
  <c r="AA37" i="28"/>
  <c r="AB37" i="28"/>
  <c r="AC37" i="28"/>
  <c r="AG37" i="28"/>
  <c r="AH37" i="28"/>
  <c r="AJ37" i="28"/>
  <c r="AL37" i="28"/>
  <c r="AM37" i="28"/>
  <c r="AN37" i="28"/>
  <c r="AO37" i="28"/>
  <c r="AP37" i="28"/>
  <c r="AQ37" i="28"/>
  <c r="AR37" i="28"/>
  <c r="AS37" i="28"/>
  <c r="AT37" i="28"/>
  <c r="AU37" i="28"/>
  <c r="AV37" i="28"/>
  <c r="AW37" i="28"/>
  <c r="AY37" i="28"/>
  <c r="AZ37" i="28"/>
  <c r="BA37" i="28"/>
  <c r="BC37" i="28"/>
  <c r="BD37" i="28"/>
  <c r="BE37" i="28"/>
  <c r="BG37" i="28"/>
  <c r="BH37" i="28"/>
  <c r="BI37" i="28"/>
  <c r="K35" i="28"/>
  <c r="W14" i="28" l="1"/>
  <c r="X14" i="28"/>
  <c r="Y14" i="28"/>
  <c r="Z14" i="28"/>
  <c r="AA14" i="28"/>
  <c r="AB14" i="28"/>
  <c r="AC14" i="28"/>
  <c r="AD14" i="28"/>
  <c r="AD37" i="28" s="1"/>
  <c r="AF37" i="28"/>
  <c r="AI37" i="28"/>
  <c r="AK37" i="28"/>
  <c r="AM14" i="28"/>
  <c r="AN14" i="28"/>
  <c r="AO14" i="28"/>
  <c r="AP14" i="28"/>
  <c r="AQ14" i="28"/>
  <c r="AR14" i="28"/>
  <c r="AS14" i="28"/>
  <c r="AT14" i="28"/>
  <c r="AU14" i="28"/>
  <c r="AV14" i="28"/>
  <c r="AW14" i="28"/>
  <c r="AX14" i="28"/>
  <c r="AY14" i="28"/>
  <c r="AZ14" i="28"/>
  <c r="BA14" i="28"/>
  <c r="BB14" i="28"/>
  <c r="BC14" i="28"/>
  <c r="BD14" i="28"/>
  <c r="BE14" i="28"/>
  <c r="BF14" i="28"/>
  <c r="BG14" i="28"/>
  <c r="BH14" i="28"/>
  <c r="BI14" i="28"/>
  <c r="BJ14" i="28"/>
  <c r="BK14" i="28"/>
  <c r="U14" i="28"/>
  <c r="H14" i="28"/>
  <c r="O14" i="28"/>
  <c r="P14" i="28"/>
  <c r="J8" i="28" l="1"/>
  <c r="T8" i="28"/>
  <c r="S8" i="28"/>
  <c r="R8" i="28"/>
  <c r="Q8" i="28"/>
  <c r="N8" i="28"/>
  <c r="K8" i="28" l="1"/>
  <c r="BI49" i="28"/>
  <c r="I8" i="28" l="1"/>
  <c r="AW70" i="28"/>
  <c r="V63" i="28"/>
  <c r="M63" i="28" s="1"/>
  <c r="T64" i="28"/>
  <c r="T65" i="28"/>
  <c r="T66" i="28"/>
  <c r="T67" i="28"/>
  <c r="T68" i="28"/>
  <c r="T69" i="28"/>
  <c r="T70" i="28"/>
  <c r="T63" i="28"/>
  <c r="S64" i="28"/>
  <c r="S65" i="28"/>
  <c r="S66" i="28"/>
  <c r="S67" i="28"/>
  <c r="S68" i="28"/>
  <c r="S69" i="28"/>
  <c r="S70" i="28"/>
  <c r="S63" i="28"/>
  <c r="R64" i="28"/>
  <c r="R65" i="28"/>
  <c r="R66" i="28"/>
  <c r="R67" i="28"/>
  <c r="R68" i="28"/>
  <c r="R69" i="28"/>
  <c r="R70" i="28"/>
  <c r="R63" i="28"/>
  <c r="Q64" i="28"/>
  <c r="Q65" i="28"/>
  <c r="Q66" i="28"/>
  <c r="Q67" i="28"/>
  <c r="Q68" i="28"/>
  <c r="Q69" i="28"/>
  <c r="Q70" i="28"/>
  <c r="Q63" i="28"/>
  <c r="N64" i="28"/>
  <c r="L64" i="28" s="1"/>
  <c r="K64" i="28" s="1"/>
  <c r="I64" i="28" s="1"/>
  <c r="N65" i="28"/>
  <c r="L65" i="28" s="1"/>
  <c r="K65" i="28" s="1"/>
  <c r="I65" i="28" s="1"/>
  <c r="N66" i="28"/>
  <c r="N67" i="28"/>
  <c r="N68" i="28"/>
  <c r="N69" i="28"/>
  <c r="L69" i="28" s="1"/>
  <c r="K69" i="28" s="1"/>
  <c r="I69" i="28" s="1"/>
  <c r="N70" i="28"/>
  <c r="N63" i="28"/>
  <c r="M64" i="28"/>
  <c r="M65" i="28"/>
  <c r="M66" i="28"/>
  <c r="M67" i="28"/>
  <c r="M68" i="28"/>
  <c r="M69" i="28"/>
  <c r="M70" i="28"/>
  <c r="J53" i="28"/>
  <c r="J64" i="28"/>
  <c r="J65" i="28"/>
  <c r="J66" i="28"/>
  <c r="J67" i="28"/>
  <c r="J68" i="28"/>
  <c r="J69" i="28"/>
  <c r="J70" i="28"/>
  <c r="J63" i="28"/>
  <c r="V42" i="28"/>
  <c r="BF44" i="28"/>
  <c r="BF43" i="28"/>
  <c r="BF30" i="28"/>
  <c r="BF31" i="28"/>
  <c r="BF32" i="28"/>
  <c r="BF33" i="28"/>
  <c r="BF34" i="28"/>
  <c r="BF29" i="28"/>
  <c r="AW23" i="28"/>
  <c r="AW24" i="28"/>
  <c r="AW25" i="28"/>
  <c r="AW22" i="28"/>
  <c r="AW17" i="28"/>
  <c r="AN27" i="28"/>
  <c r="AN28" i="28"/>
  <c r="AN26" i="28"/>
  <c r="AN21" i="28"/>
  <c r="AN19" i="28"/>
  <c r="AN18" i="28"/>
  <c r="AN17" i="28"/>
  <c r="AE13" i="28"/>
  <c r="AE12" i="28"/>
  <c r="AE11" i="28"/>
  <c r="AE10" i="28"/>
  <c r="AE9" i="28"/>
  <c r="AE6" i="28"/>
  <c r="AE14" i="28" s="1"/>
  <c r="AE37" i="28" s="1"/>
  <c r="V11" i="28"/>
  <c r="V6" i="28"/>
  <c r="V14" i="28" s="1"/>
  <c r="L68" i="28"/>
  <c r="K68" i="28" s="1"/>
  <c r="I68" i="28" s="1"/>
  <c r="BF49" i="28" l="1"/>
  <c r="L67" i="28"/>
  <c r="K67" i="28" s="1"/>
  <c r="I67" i="28" s="1"/>
  <c r="L66" i="28"/>
  <c r="K66" i="28" s="1"/>
  <c r="I66" i="28" s="1"/>
  <c r="L70" i="28"/>
  <c r="K63" i="28"/>
  <c r="I63" i="28" s="1"/>
  <c r="K70" i="28"/>
  <c r="I70" i="28" s="1"/>
  <c r="H49" i="28"/>
  <c r="J44" i="28"/>
  <c r="J43" i="28"/>
  <c r="J42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2" i="28"/>
  <c r="J11" i="28"/>
  <c r="J10" i="28"/>
  <c r="J9" i="28"/>
  <c r="J6" i="28"/>
  <c r="J14" i="28" l="1"/>
  <c r="J37" i="28" s="1"/>
  <c r="J49" i="28"/>
  <c r="H37" i="28"/>
  <c r="H60" i="28" s="1"/>
  <c r="J60" i="28" l="1"/>
  <c r="BR49" i="28"/>
  <c r="BQ49" i="28"/>
  <c r="BP49" i="28"/>
  <c r="BO49" i="28"/>
  <c r="BN49" i="28"/>
  <c r="BM49" i="28"/>
  <c r="BL49" i="28"/>
  <c r="BK49" i="28"/>
  <c r="BJ49" i="28"/>
  <c r="BH49" i="28"/>
  <c r="BG49" i="28"/>
  <c r="BE49" i="28"/>
  <c r="BD49" i="28"/>
  <c r="BC49" i="28"/>
  <c r="BB49" i="28"/>
  <c r="BA49" i="28"/>
  <c r="AZ49" i="28"/>
  <c r="AY49" i="28"/>
  <c r="AX49" i="28"/>
  <c r="AW49" i="28"/>
  <c r="AV49" i="28"/>
  <c r="AU49" i="28"/>
  <c r="AT49" i="28"/>
  <c r="AS49" i="28"/>
  <c r="AR49" i="28"/>
  <c r="AQ49" i="28"/>
  <c r="AP49" i="28"/>
  <c r="AO49" i="28"/>
  <c r="AN49" i="28"/>
  <c r="AM49" i="28"/>
  <c r="AL49" i="28"/>
  <c r="AK49" i="28"/>
  <c r="AJ49" i="28"/>
  <c r="AI49" i="28"/>
  <c r="AH49" i="28"/>
  <c r="AG49" i="28"/>
  <c r="AF49" i="28"/>
  <c r="AE49" i="28"/>
  <c r="AD49" i="28"/>
  <c r="AC49" i="28"/>
  <c r="AB49" i="28"/>
  <c r="AA49" i="28"/>
  <c r="Z49" i="28"/>
  <c r="Y49" i="28"/>
  <c r="X49" i="28"/>
  <c r="W49" i="28"/>
  <c r="V49" i="28"/>
  <c r="U49" i="28"/>
  <c r="P49" i="28"/>
  <c r="P60" i="28" s="1"/>
  <c r="O49" i="28"/>
  <c r="O60" i="28" s="1"/>
  <c r="BR35" i="28"/>
  <c r="BQ35" i="28"/>
  <c r="BP35" i="28"/>
  <c r="BO35" i="28"/>
  <c r="BN35" i="28"/>
  <c r="BM35" i="28"/>
  <c r="BL35" i="28"/>
  <c r="BC60" i="28"/>
  <c r="BB60" i="28"/>
  <c r="AV60" i="28"/>
  <c r="AP60" i="28"/>
  <c r="AH60" i="28"/>
  <c r="BR14" i="28"/>
  <c r="BR37" i="28" s="1"/>
  <c r="BR60" i="28" s="1"/>
  <c r="BQ14" i="28"/>
  <c r="BQ37" i="28" s="1"/>
  <c r="BP14" i="28"/>
  <c r="BO14" i="28"/>
  <c r="BO37" i="28" s="1"/>
  <c r="BO60" i="28" s="1"/>
  <c r="BM14" i="28"/>
  <c r="BM37" i="28" s="1"/>
  <c r="BM60" i="28" s="1"/>
  <c r="BN14" i="28"/>
  <c r="BL14" i="28"/>
  <c r="BK60" i="28"/>
  <c r="BG60" i="28"/>
  <c r="AR60" i="28"/>
  <c r="AM60" i="28"/>
  <c r="AL60" i="28"/>
  <c r="AI60" i="28"/>
  <c r="AF60" i="28"/>
  <c r="AC60" i="28"/>
  <c r="AB60" i="28"/>
  <c r="W60" i="28"/>
  <c r="T53" i="28"/>
  <c r="T44" i="28"/>
  <c r="T43" i="28"/>
  <c r="T42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2" i="28"/>
  <c r="T11" i="28"/>
  <c r="T10" i="28"/>
  <c r="T9" i="28"/>
  <c r="T6" i="28"/>
  <c r="T14" i="28" s="1"/>
  <c r="S53" i="28"/>
  <c r="S44" i="28"/>
  <c r="S43" i="28"/>
  <c r="S42" i="28"/>
  <c r="S34" i="28"/>
  <c r="S33" i="28"/>
  <c r="S32" i="28"/>
  <c r="S31" i="28"/>
  <c r="S30" i="28"/>
  <c r="S29" i="28"/>
  <c r="S28" i="28"/>
  <c r="S27" i="28"/>
  <c r="S26" i="28"/>
  <c r="S25" i="28"/>
  <c r="S24" i="28"/>
  <c r="S23" i="28"/>
  <c r="S22" i="28"/>
  <c r="S21" i="28"/>
  <c r="S20" i="28"/>
  <c r="S19" i="28"/>
  <c r="S18" i="28"/>
  <c r="S17" i="28"/>
  <c r="S12" i="28"/>
  <c r="S11" i="28"/>
  <c r="S10" i="28"/>
  <c r="S9" i="28"/>
  <c r="S6" i="28"/>
  <c r="R53" i="28"/>
  <c r="R44" i="28"/>
  <c r="R43" i="28"/>
  <c r="R42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2" i="28"/>
  <c r="R11" i="28"/>
  <c r="R10" i="28"/>
  <c r="R9" i="28"/>
  <c r="R6" i="28"/>
  <c r="Q53" i="28"/>
  <c r="Q44" i="28"/>
  <c r="Q43" i="28"/>
  <c r="Q42" i="28"/>
  <c r="Q34" i="28"/>
  <c r="Q33" i="28"/>
  <c r="Q32" i="28"/>
  <c r="Q31" i="28"/>
  <c r="Q30" i="28"/>
  <c r="Q29" i="28"/>
  <c r="Q28" i="28"/>
  <c r="Q27" i="28"/>
  <c r="Q26" i="28"/>
  <c r="Q25" i="28"/>
  <c r="Q24" i="28"/>
  <c r="Q23" i="28"/>
  <c r="Q22" i="28"/>
  <c r="Q21" i="28"/>
  <c r="Q20" i="28"/>
  <c r="Q19" i="28"/>
  <c r="Q18" i="28"/>
  <c r="Q12" i="28"/>
  <c r="Q11" i="28"/>
  <c r="Q10" i="28"/>
  <c r="Q9" i="28"/>
  <c r="Q6" i="28"/>
  <c r="N53" i="28"/>
  <c r="N44" i="28"/>
  <c r="N43" i="28"/>
  <c r="N42" i="28"/>
  <c r="N34" i="28"/>
  <c r="K34" i="28" s="1"/>
  <c r="I34" i="28" s="1"/>
  <c r="N33" i="28"/>
  <c r="N32" i="28"/>
  <c r="N31" i="28"/>
  <c r="N30" i="28"/>
  <c r="K30" i="28" s="1"/>
  <c r="I30" i="28" s="1"/>
  <c r="N29" i="28"/>
  <c r="N28" i="28"/>
  <c r="N27" i="28"/>
  <c r="N26" i="28"/>
  <c r="K26" i="28" s="1"/>
  <c r="I26" i="28" s="1"/>
  <c r="N25" i="28"/>
  <c r="N24" i="28"/>
  <c r="N23" i="28"/>
  <c r="N22" i="28"/>
  <c r="K22" i="28" s="1"/>
  <c r="I22" i="28" s="1"/>
  <c r="N21" i="28"/>
  <c r="N20" i="28"/>
  <c r="N19" i="28"/>
  <c r="N18" i="28"/>
  <c r="N12" i="28"/>
  <c r="N11" i="28"/>
  <c r="N10" i="28"/>
  <c r="N9" i="28"/>
  <c r="N6" i="28"/>
  <c r="M53" i="28"/>
  <c r="M44" i="28"/>
  <c r="M43" i="28"/>
  <c r="M42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2" i="28"/>
  <c r="M11" i="28"/>
  <c r="M10" i="28"/>
  <c r="M9" i="28"/>
  <c r="M6" i="28"/>
  <c r="N14" i="28" l="1"/>
  <c r="R14" i="28"/>
  <c r="Q14" i="28"/>
  <c r="S14" i="28"/>
  <c r="K21" i="28"/>
  <c r="I21" i="28" s="1"/>
  <c r="K25" i="28"/>
  <c r="I25" i="28" s="1"/>
  <c r="K29" i="28"/>
  <c r="I29" i="28" s="1"/>
  <c r="K33" i="28"/>
  <c r="I33" i="28" s="1"/>
  <c r="K44" i="28"/>
  <c r="I44" i="28" s="1"/>
  <c r="AQ60" i="28"/>
  <c r="AY60" i="28"/>
  <c r="K53" i="28"/>
  <c r="I53" i="28" s="1"/>
  <c r="BJ60" i="28"/>
  <c r="K10" i="28"/>
  <c r="K11" i="28"/>
  <c r="V60" i="28"/>
  <c r="BF60" i="28"/>
  <c r="K9" i="28"/>
  <c r="K12" i="28"/>
  <c r="K19" i="28"/>
  <c r="I19" i="28" s="1"/>
  <c r="K23" i="28"/>
  <c r="I23" i="28" s="1"/>
  <c r="K27" i="28"/>
  <c r="I27" i="28" s="1"/>
  <c r="K31" i="28"/>
  <c r="I31" i="28" s="1"/>
  <c r="K42" i="28"/>
  <c r="K20" i="28"/>
  <c r="I20" i="28" s="1"/>
  <c r="K24" i="28"/>
  <c r="I24" i="28" s="1"/>
  <c r="K28" i="28"/>
  <c r="I28" i="28" s="1"/>
  <c r="K32" i="28"/>
  <c r="I32" i="28" s="1"/>
  <c r="K43" i="28"/>
  <c r="I43" i="28" s="1"/>
  <c r="AW60" i="28"/>
  <c r="BA60" i="28"/>
  <c r="AS60" i="28"/>
  <c r="K18" i="28"/>
  <c r="I18" i="28" s="1"/>
  <c r="AO60" i="28"/>
  <c r="X60" i="28"/>
  <c r="Z60" i="28"/>
  <c r="AD60" i="28"/>
  <c r="AT60" i="28"/>
  <c r="AX60" i="28"/>
  <c r="AJ60" i="28"/>
  <c r="AN60" i="28"/>
  <c r="AZ60" i="28"/>
  <c r="BD60" i="28"/>
  <c r="BH60" i="28"/>
  <c r="BL37" i="28"/>
  <c r="BL60" i="28" s="1"/>
  <c r="BP37" i="28"/>
  <c r="BP60" i="28" s="1"/>
  <c r="Y60" i="28"/>
  <c r="M49" i="28"/>
  <c r="Q49" i="28"/>
  <c r="R49" i="28"/>
  <c r="S49" i="28"/>
  <c r="T37" i="28"/>
  <c r="T49" i="28"/>
  <c r="U60" i="28"/>
  <c r="AA60" i="28"/>
  <c r="AE60" i="28"/>
  <c r="AK60" i="28"/>
  <c r="AU60" i="28"/>
  <c r="BE60" i="28"/>
  <c r="BI60" i="28"/>
  <c r="BN37" i="28"/>
  <c r="BN60" i="28" s="1"/>
  <c r="BQ60" i="28"/>
  <c r="AG60" i="28"/>
  <c r="K6" i="28"/>
  <c r="N49" i="28"/>
  <c r="X15" i="28"/>
  <c r="K14" i="28" l="1"/>
  <c r="L14" i="28"/>
  <c r="I12" i="28"/>
  <c r="I11" i="28"/>
  <c r="I9" i="28"/>
  <c r="T60" i="28"/>
  <c r="L49" i="28"/>
  <c r="Q37" i="28"/>
  <c r="Q60" i="28" s="1"/>
  <c r="N37" i="28"/>
  <c r="N60" i="28" s="1"/>
  <c r="S37" i="28"/>
  <c r="S60" i="28" s="1"/>
  <c r="R37" i="28"/>
  <c r="R60" i="28" s="1"/>
  <c r="M37" i="28"/>
  <c r="M60" i="28" s="1"/>
  <c r="I42" i="28"/>
  <c r="I49" i="28" s="1"/>
  <c r="K49" i="28"/>
  <c r="K17" i="28"/>
  <c r="I6" i="28"/>
  <c r="I10" i="28" l="1"/>
  <c r="I14" i="28" s="1"/>
  <c r="I37" i="28" s="1"/>
  <c r="I60" i="28" s="1"/>
  <c r="I17" i="28"/>
  <c r="L37" i="28"/>
  <c r="L60" i="28" s="1"/>
  <c r="K37" i="28"/>
  <c r="K60" i="28" s="1"/>
</calcChain>
</file>

<file path=xl/sharedStrings.xml><?xml version="1.0" encoding="utf-8"?>
<sst xmlns="http://schemas.openxmlformats.org/spreadsheetml/2006/main" count="294" uniqueCount="154">
  <si>
    <t>Код</t>
  </si>
  <si>
    <t>ЗЕТ</t>
  </si>
  <si>
    <t>Курс 1</t>
  </si>
  <si>
    <t>Курс 2</t>
  </si>
  <si>
    <t>Индекс</t>
  </si>
  <si>
    <t>Наименование</t>
  </si>
  <si>
    <t>Сем.</t>
  </si>
  <si>
    <t>+</t>
  </si>
  <si>
    <t>СР</t>
  </si>
  <si>
    <t>Лек</t>
  </si>
  <si>
    <t>Лаб</t>
  </si>
  <si>
    <t>Пр</t>
  </si>
  <si>
    <t>Факт</t>
  </si>
  <si>
    <t>-</t>
  </si>
  <si>
    <t>Форма контроля</t>
  </si>
  <si>
    <t>Итого акад.часов</t>
  </si>
  <si>
    <t>Закрепленная кафедра</t>
  </si>
  <si>
    <t>Сем. 1</t>
  </si>
  <si>
    <t>Сем. 2</t>
  </si>
  <si>
    <t>Сем. 3</t>
  </si>
  <si>
    <t>Сем. 4</t>
  </si>
  <si>
    <t>Считать в плане</t>
  </si>
  <si>
    <t>Экза мен</t>
  </si>
  <si>
    <t>Зачет</t>
  </si>
  <si>
    <t>Зачет с оц.</t>
  </si>
  <si>
    <t>Экспер тное</t>
  </si>
  <si>
    <t>По ЗЕТ</t>
  </si>
  <si>
    <t>По плану</t>
  </si>
  <si>
    <t>Контакт часы</t>
  </si>
  <si>
    <t>Конт роль</t>
  </si>
  <si>
    <t xml:space="preserve">Блок 1.Дисциплины (модули) </t>
  </si>
  <si>
    <t xml:space="preserve">Блок 3.Государственная итоговая аттестация </t>
  </si>
  <si>
    <t>Ауд.</t>
  </si>
  <si>
    <t>КР</t>
  </si>
  <si>
    <t>Лекц.</t>
  </si>
  <si>
    <t>Практ.зан.</t>
  </si>
  <si>
    <t>Ауд. Час.</t>
  </si>
  <si>
    <t>ауд.час.</t>
  </si>
  <si>
    <t>Разработчик РП</t>
  </si>
  <si>
    <t>Лаб.</t>
  </si>
  <si>
    <t>Иностранный язык для научного общения</t>
  </si>
  <si>
    <t>Большие данные и их обработка</t>
  </si>
  <si>
    <t>Наукометрия и библиометрия</t>
  </si>
  <si>
    <t>Статистические методы анализа медико-биологических данных с элементами статистического моделирования</t>
  </si>
  <si>
    <t>Основы моделирования живых систем</t>
  </si>
  <si>
    <t>Автоматизация медицинских исследований</t>
  </si>
  <si>
    <t xml:space="preserve">Основы машинного обучения (нейронные сети) </t>
  </si>
  <si>
    <t xml:space="preserve">Системы поддержки принятия решений в медицине </t>
  </si>
  <si>
    <t xml:space="preserve">Автоматизированный анализ изображений в здравоохранении </t>
  </si>
  <si>
    <t xml:space="preserve">Аддитивные технологии в медицине </t>
  </si>
  <si>
    <t>Биомеханика</t>
  </si>
  <si>
    <t>Симуляционное оборудование в медицине с элементами виртуальной реальности</t>
  </si>
  <si>
    <t>Коммерциализация результатов научных исследований и разработок</t>
  </si>
  <si>
    <t>Программные продукты как изделия медицинского назначения</t>
  </si>
  <si>
    <t>Подключение медицинского оборудования к МИС, ЛИС и PACS</t>
  </si>
  <si>
    <t>Защита информации в медицинской организации</t>
  </si>
  <si>
    <t xml:space="preserve">Информационная безопасность предприятия </t>
  </si>
  <si>
    <t>Выпускная квалификационная работа</t>
  </si>
  <si>
    <t>2</t>
  </si>
  <si>
    <t>1</t>
  </si>
  <si>
    <t>4</t>
  </si>
  <si>
    <t>3</t>
  </si>
  <si>
    <t>5</t>
  </si>
  <si>
    <t>Производственная (Научно-исследовательская работа)</t>
  </si>
  <si>
    <t>Курс 3</t>
  </si>
  <si>
    <t>Сем. 5</t>
  </si>
  <si>
    <t>Сем. 6</t>
  </si>
  <si>
    <t>Производственная (Преддипломная практика)</t>
  </si>
  <si>
    <t>Иностранных языков</t>
  </si>
  <si>
    <t>Мацкевич Е.Э.</t>
  </si>
  <si>
    <t>Экономики, менеджмента и медицинского права</t>
  </si>
  <si>
    <t>Лазукин В.Ф.</t>
  </si>
  <si>
    <t>Эпидемиологии, микробиологии и доказательной медицины</t>
  </si>
  <si>
    <t>Баврина А.П.</t>
  </si>
  <si>
    <t>НГТУ</t>
  </si>
  <si>
    <t>Другова О.В.</t>
  </si>
  <si>
    <t>Сысоев А.А.</t>
  </si>
  <si>
    <t>Травматологии, ортопедии и нейрохирургии им. М.В.Колокольцева</t>
  </si>
  <si>
    <t>Горбатов Р.О.</t>
  </si>
  <si>
    <t>Улитин И.Б.</t>
  </si>
  <si>
    <t>Лаборатория виртуальной реальности</t>
  </si>
  <si>
    <t>Кузнецов А.Н.</t>
  </si>
  <si>
    <t>Отдел Инновационного развития и трансфера технологий</t>
  </si>
  <si>
    <t>Донченко Е.В.</t>
  </si>
  <si>
    <t>Центр информационных технологий и метрологии</t>
  </si>
  <si>
    <t>Ширяев С.А.</t>
  </si>
  <si>
    <t>Борисов И.Б.</t>
  </si>
  <si>
    <t>Мацкевич Е.Э., Широкогорова Т.Г.</t>
  </si>
  <si>
    <t>Баврина А.П., Горбатов Р.О.</t>
  </si>
  <si>
    <t>Баврина А.П., Кузнецов А.Н.</t>
  </si>
  <si>
    <t>Яркова Н.А.</t>
  </si>
  <si>
    <t xml:space="preserve">Блок 2.Практика </t>
  </si>
  <si>
    <t>Управленческая экономика</t>
  </si>
  <si>
    <t>ФТД.Факультативы</t>
  </si>
  <si>
    <t>Самоменеджмент</t>
  </si>
  <si>
    <t>Кочкурова Е.А.</t>
  </si>
  <si>
    <t xml:space="preserve">Особенности построения компьютерных сетей в медицинском учреждении </t>
  </si>
  <si>
    <t>Информатизация здравоохранения (ЭМК, МИС, ЕГИСЗ, телемедицинские системы)</t>
  </si>
  <si>
    <t>профиль Информационные системы и технологии в здравоохранении</t>
  </si>
  <si>
    <t>Учебная (Ознакомительная практика)</t>
  </si>
  <si>
    <t xml:space="preserve">Итого </t>
  </si>
  <si>
    <t xml:space="preserve">Б1.О.Обязательная часть </t>
  </si>
  <si>
    <t>Б1.О.01</t>
  </si>
  <si>
    <t>Б1.О.02</t>
  </si>
  <si>
    <t>Б1.О.03</t>
  </si>
  <si>
    <t>Б1.О.04</t>
  </si>
  <si>
    <t>Б1.О.05</t>
  </si>
  <si>
    <t>Б1.О.06</t>
  </si>
  <si>
    <t>Б1.УОО. Часть Блока 1, формируемая участниками образовательных отношений</t>
  </si>
  <si>
    <t>Б1.УОО.01</t>
  </si>
  <si>
    <t>Б1.УОО.02</t>
  </si>
  <si>
    <t>Б1.УОО.03</t>
  </si>
  <si>
    <t>Б1.УОО.04</t>
  </si>
  <si>
    <t>Б1.УОО.05</t>
  </si>
  <si>
    <t>Б1.УОО.06</t>
  </si>
  <si>
    <t>Б1.УОО.07</t>
  </si>
  <si>
    <t>Б1.УОО.08</t>
  </si>
  <si>
    <t>Б1.УОО.09</t>
  </si>
  <si>
    <t>Б1.УОО.Э.01</t>
  </si>
  <si>
    <t>Элективные дисциплины Б1.УОО.Э.1</t>
  </si>
  <si>
    <t>Б1.УОО.Э.01.01</t>
  </si>
  <si>
    <t>Б1.УОО.Э.01.02</t>
  </si>
  <si>
    <t>Элективные дисциплины Б1.УОО.Э.2</t>
  </si>
  <si>
    <t>Элективные дисциплины Б1.УОО.Э.3</t>
  </si>
  <si>
    <t>Б1.УОО.Э.03</t>
  </si>
  <si>
    <t>Б1.УОО.Э.02</t>
  </si>
  <si>
    <t>Б1.УОО.Э.02.01</t>
  </si>
  <si>
    <t>Б1.УОО.Э.02.02</t>
  </si>
  <si>
    <t>Б1.УОО.Э.03.01</t>
  </si>
  <si>
    <t>Б1.УОО.Э.03.02</t>
  </si>
  <si>
    <t>Б2.О.01</t>
  </si>
  <si>
    <t>ФТД.01</t>
  </si>
  <si>
    <t>ФТД.02</t>
  </si>
  <si>
    <t>Б3.О.01</t>
  </si>
  <si>
    <t>Б2.О.02</t>
  </si>
  <si>
    <t>Б2.О.03</t>
  </si>
  <si>
    <t>Преподаватель</t>
  </si>
  <si>
    <t>Баврина А.П., Тюрина Е.М.</t>
  </si>
  <si>
    <t>Дубов М.С.</t>
  </si>
  <si>
    <t>Кочетов Н.М.</t>
  </si>
  <si>
    <t>Милов В.Р.</t>
  </si>
  <si>
    <t>Калинина Н.А.</t>
  </si>
  <si>
    <t>Муравьева М.С.</t>
  </si>
  <si>
    <t>Семашко А.В.</t>
  </si>
  <si>
    <t>Седых Е.В., Борисов И.Б.</t>
  </si>
  <si>
    <t>Обязательная часть Блока 2</t>
  </si>
  <si>
    <t>Обязательная часть Блока 3</t>
  </si>
  <si>
    <t>Языки программирования</t>
  </si>
  <si>
    <t>Информационных технологий</t>
  </si>
  <si>
    <t>Медицинской физики</t>
  </si>
  <si>
    <t>Манчжус</t>
  </si>
  <si>
    <t>WEB-разработка</t>
  </si>
  <si>
    <t>Б1.О.07</t>
  </si>
  <si>
    <t>История и философия науки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</si>
</sst>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8.25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"/>
      <family val="2"/>
      <charset val="204"/>
    </font>
    <font>
      <sz val="8"/>
      <color indexed="8"/>
      <name val="Tahoma"/>
      <family val="2"/>
      <charset val="204"/>
    </font>
    <font>
      <sz val="8.25"/>
      <color indexed="8"/>
      <name val="Tahoma"/>
      <family val="2"/>
      <charset val="204"/>
    </font>
    <font>
      <sz val="7"/>
      <color theme="1"/>
      <name val="Tahoma"/>
      <family val="2"/>
      <charset val="204"/>
    </font>
    <font>
      <b/>
      <sz val="7"/>
      <color theme="1"/>
      <name val="Tahoma"/>
      <family val="2"/>
      <charset val="204"/>
    </font>
    <font>
      <sz val="7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8"/>
      <color theme="1"/>
      <name val="Tahoma"/>
      <family val="2"/>
      <charset val="204"/>
    </font>
    <font>
      <sz val="5"/>
      <color theme="1"/>
      <name val="Tahoma"/>
      <family val="2"/>
      <charset val="204"/>
    </font>
    <font>
      <sz val="5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5" fillId="0" borderId="0"/>
    <xf numFmtId="0" fontId="3" fillId="0" borderId="0"/>
    <xf numFmtId="0" fontId="6" fillId="0" borderId="0"/>
    <xf numFmtId="0" fontId="7" fillId="0" borderId="0"/>
  </cellStyleXfs>
  <cellXfs count="124">
    <xf numFmtId="0" fontId="0" fillId="0" borderId="0" xfId="0"/>
    <xf numFmtId="0" fontId="3" fillId="0" borderId="0" xfId="0" applyFont="1"/>
    <xf numFmtId="49" fontId="13" fillId="2" borderId="1" xfId="1" applyNumberFormat="1" applyFont="1" applyFill="1" applyBorder="1" applyAlignment="1" applyProtection="1">
      <alignment horizontal="center" vertical="center" wrapText="1"/>
    </xf>
    <xf numFmtId="49" fontId="12" fillId="2" borderId="1" xfId="1" applyNumberFormat="1" applyFont="1" applyFill="1" applyBorder="1" applyAlignment="1" applyProtection="1">
      <alignment horizontal="left" vertical="center" wrapText="1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0" fontId="12" fillId="2" borderId="1" xfId="1" applyNumberFormat="1" applyFont="1" applyFill="1" applyBorder="1" applyAlignment="1" applyProtection="1">
      <alignment horizontal="center" vertical="center" wrapText="1"/>
    </xf>
    <xf numFmtId="0" fontId="14" fillId="2" borderId="0" xfId="1" applyFont="1" applyFill="1"/>
    <xf numFmtId="0" fontId="12" fillId="2" borderId="2" xfId="1" applyNumberFormat="1" applyFont="1" applyFill="1" applyBorder="1" applyAlignment="1" applyProtection="1">
      <alignment horizontal="center" vertical="center" wrapText="1"/>
    </xf>
    <xf numFmtId="0" fontId="12" fillId="2" borderId="5" xfId="1" applyNumberFormat="1" applyFont="1" applyFill="1" applyBorder="1" applyAlignment="1" applyProtection="1">
      <alignment horizontal="center" vertical="center" wrapText="1"/>
    </xf>
    <xf numFmtId="49" fontId="12" fillId="2" borderId="1" xfId="1" applyNumberFormat="1" applyFont="1" applyFill="1" applyBorder="1" applyAlignment="1" applyProtection="1">
      <alignment horizontal="center" vertical="center" wrapText="1"/>
    </xf>
    <xf numFmtId="49" fontId="12" fillId="0" borderId="9" xfId="1" applyNumberFormat="1" applyFont="1" applyBorder="1" applyAlignment="1">
      <alignment horizontal="center" vertical="center" wrapText="1"/>
    </xf>
    <xf numFmtId="49" fontId="13" fillId="3" borderId="1" xfId="1" applyNumberFormat="1" applyFont="1" applyFill="1" applyBorder="1" applyAlignment="1" applyProtection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left" vertical="center" wrapText="1"/>
    </xf>
    <xf numFmtId="49" fontId="12" fillId="2" borderId="17" xfId="1" applyNumberFormat="1" applyFont="1" applyFill="1" applyBorder="1" applyAlignment="1">
      <alignment horizontal="left" vertical="center" wrapText="1"/>
    </xf>
    <xf numFmtId="49" fontId="16" fillId="2" borderId="1" xfId="1" applyNumberFormat="1" applyFont="1" applyFill="1" applyBorder="1" applyAlignment="1" applyProtection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49" fontId="17" fillId="0" borderId="1" xfId="1" applyNumberFormat="1" applyFont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left" vertical="center" wrapText="1"/>
    </xf>
    <xf numFmtId="49" fontId="13" fillId="2" borderId="17" xfId="1" applyNumberFormat="1" applyFont="1" applyFill="1" applyBorder="1" applyAlignment="1">
      <alignment horizontal="left" vertical="center" wrapText="1"/>
    </xf>
    <xf numFmtId="0" fontId="18" fillId="0" borderId="0" xfId="1" applyFont="1"/>
    <xf numFmtId="0" fontId="19" fillId="0" borderId="1" xfId="1" applyFont="1" applyFill="1" applyBorder="1" applyAlignment="1">
      <alignment horizontal="left"/>
    </xf>
    <xf numFmtId="0" fontId="15" fillId="2" borderId="0" xfId="1" applyFont="1" applyFill="1"/>
    <xf numFmtId="49" fontId="13" fillId="0" borderId="1" xfId="1" applyNumberFormat="1" applyFont="1" applyBorder="1" applyAlignment="1">
      <alignment horizontal="center" vertical="center" wrapText="1"/>
    </xf>
    <xf numFmtId="49" fontId="13" fillId="0" borderId="17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17" xfId="1" applyNumberFormat="1" applyFont="1" applyBorder="1" applyAlignment="1">
      <alignment horizontal="left" vertical="center" wrapText="1"/>
    </xf>
    <xf numFmtId="49" fontId="12" fillId="0" borderId="1" xfId="1" applyNumberFormat="1" applyFont="1" applyFill="1" applyBorder="1" applyAlignment="1" applyProtection="1">
      <alignment horizontal="left" vertical="center" wrapText="1"/>
    </xf>
    <xf numFmtId="0" fontId="13" fillId="2" borderId="2" xfId="1" applyNumberFormat="1" applyFont="1" applyFill="1" applyBorder="1" applyAlignment="1" applyProtection="1">
      <alignment horizontal="center" vertical="center" wrapText="1"/>
    </xf>
    <xf numFmtId="0" fontId="12" fillId="4" borderId="2" xfId="1" applyNumberFormat="1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" vertical="center" wrapText="1"/>
    </xf>
    <xf numFmtId="0" fontId="13" fillId="2" borderId="5" xfId="1" applyNumberFormat="1" applyFont="1" applyFill="1" applyBorder="1" applyAlignment="1" applyProtection="1">
      <alignment horizontal="center" vertical="center" wrapText="1"/>
    </xf>
    <xf numFmtId="0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5" xfId="1" applyNumberFormat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49" fontId="12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/>
    <xf numFmtId="49" fontId="12" fillId="2" borderId="1" xfId="1" applyNumberFormat="1" applyFont="1" applyFill="1" applyBorder="1" applyAlignment="1" applyProtection="1">
      <alignment horizontal="center" vertical="center" wrapText="1"/>
    </xf>
    <xf numFmtId="0" fontId="12" fillId="2" borderId="3" xfId="1" applyNumberFormat="1" applyFont="1" applyFill="1" applyBorder="1" applyAlignment="1" applyProtection="1">
      <alignment horizontal="center" vertical="center" wrapText="1"/>
    </xf>
    <xf numFmtId="0" fontId="12" fillId="2" borderId="6" xfId="1" applyNumberFormat="1" applyFont="1" applyFill="1" applyBorder="1" applyAlignment="1" applyProtection="1">
      <alignment horizontal="center" vertical="center" wrapText="1"/>
    </xf>
    <xf numFmtId="0" fontId="12" fillId="2" borderId="13" xfId="1" applyNumberFormat="1" applyFont="1" applyFill="1" applyBorder="1" applyAlignment="1" applyProtection="1">
      <alignment horizontal="center" vertical="center" wrapText="1"/>
    </xf>
    <xf numFmtId="49" fontId="13" fillId="2" borderId="8" xfId="1" applyNumberFormat="1" applyFont="1" applyFill="1" applyBorder="1" applyAlignment="1" applyProtection="1">
      <alignment vertical="center" wrapText="1"/>
    </xf>
    <xf numFmtId="49" fontId="13" fillId="5" borderId="5" xfId="1" applyNumberFormat="1" applyFont="1" applyFill="1" applyBorder="1" applyAlignment="1" applyProtection="1">
      <alignment vertical="center" wrapText="1"/>
    </xf>
    <xf numFmtId="49" fontId="13" fillId="5" borderId="6" xfId="1" applyNumberFormat="1" applyFont="1" applyFill="1" applyBorder="1" applyAlignment="1" applyProtection="1">
      <alignment vertical="center" wrapText="1"/>
    </xf>
    <xf numFmtId="0" fontId="14" fillId="5" borderId="0" xfId="1" applyFont="1" applyFill="1"/>
    <xf numFmtId="49" fontId="13" fillId="5" borderId="8" xfId="1" applyNumberFormat="1" applyFont="1" applyFill="1" applyBorder="1" applyAlignment="1" applyProtection="1">
      <alignment vertical="center" wrapText="1"/>
    </xf>
    <xf numFmtId="49" fontId="13" fillId="5" borderId="7" xfId="1" applyNumberFormat="1" applyFont="1" applyFill="1" applyBorder="1" applyAlignment="1" applyProtection="1">
      <alignment vertical="center" wrapText="1"/>
    </xf>
    <xf numFmtId="0" fontId="12" fillId="5" borderId="13" xfId="1" applyNumberFormat="1" applyFont="1" applyFill="1" applyBorder="1" applyAlignment="1" applyProtection="1">
      <alignment horizontal="center" vertical="center" wrapText="1"/>
    </xf>
    <xf numFmtId="0" fontId="12" fillId="5" borderId="1" xfId="1" applyNumberFormat="1" applyFont="1" applyFill="1" applyBorder="1" applyAlignment="1" applyProtection="1">
      <alignment horizontal="center" vertical="center" wrapText="1"/>
    </xf>
    <xf numFmtId="0" fontId="12" fillId="5" borderId="7" xfId="1" applyNumberFormat="1" applyFont="1" applyFill="1" applyBorder="1" applyAlignment="1" applyProtection="1">
      <alignment horizontal="center" vertical="center" wrapText="1"/>
    </xf>
    <xf numFmtId="0" fontId="12" fillId="5" borderId="5" xfId="1" applyNumberFormat="1" applyFont="1" applyFill="1" applyBorder="1" applyAlignment="1" applyProtection="1">
      <alignment horizontal="center" vertical="center" wrapText="1"/>
    </xf>
    <xf numFmtId="0" fontId="12" fillId="5" borderId="6" xfId="1" applyNumberFormat="1" applyFont="1" applyFill="1" applyBorder="1" applyAlignment="1" applyProtection="1">
      <alignment horizontal="center" vertical="center" wrapText="1"/>
    </xf>
    <xf numFmtId="0" fontId="13" fillId="5" borderId="15" xfId="1" applyNumberFormat="1" applyFont="1" applyFill="1" applyBorder="1" applyAlignment="1" applyProtection="1">
      <alignment horizontal="center" vertical="center" wrapText="1"/>
    </xf>
    <xf numFmtId="0" fontId="13" fillId="5" borderId="1" xfId="1" applyNumberFormat="1" applyFont="1" applyFill="1" applyBorder="1" applyAlignment="1" applyProtection="1">
      <alignment horizontal="center" vertical="center" wrapText="1"/>
    </xf>
    <xf numFmtId="0" fontId="13" fillId="5" borderId="7" xfId="1" applyNumberFormat="1" applyFont="1" applyFill="1" applyBorder="1" applyAlignment="1" applyProtection="1">
      <alignment horizontal="center" vertical="center" wrapText="1"/>
    </xf>
    <xf numFmtId="0" fontId="15" fillId="5" borderId="0" xfId="1" applyFont="1" applyFill="1"/>
    <xf numFmtId="0" fontId="12" fillId="5" borderId="2" xfId="1" applyNumberFormat="1" applyFont="1" applyFill="1" applyBorder="1" applyAlignment="1" applyProtection="1">
      <alignment horizontal="center" vertical="center" wrapText="1"/>
    </xf>
    <xf numFmtId="0" fontId="13" fillId="5" borderId="2" xfId="1" applyNumberFormat="1" applyFont="1" applyFill="1" applyBorder="1" applyAlignment="1" applyProtection="1">
      <alignment horizontal="center" vertical="center" wrapText="1"/>
    </xf>
    <xf numFmtId="0" fontId="12" fillId="5" borderId="3" xfId="1" applyNumberFormat="1" applyFont="1" applyFill="1" applyBorder="1" applyAlignment="1" applyProtection="1">
      <alignment horizontal="center" vertical="center" wrapText="1"/>
    </xf>
    <xf numFmtId="0" fontId="13" fillId="5" borderId="13" xfId="1" applyNumberFormat="1" applyFont="1" applyFill="1" applyBorder="1" applyAlignment="1" applyProtection="1">
      <alignment horizontal="center" vertical="center" wrapText="1"/>
    </xf>
    <xf numFmtId="0" fontId="13" fillId="5" borderId="5" xfId="1" applyNumberFormat="1" applyFont="1" applyFill="1" applyBorder="1" applyAlignment="1" applyProtection="1">
      <alignment horizontal="center" vertical="center" wrapText="1"/>
    </xf>
    <xf numFmtId="0" fontId="13" fillId="5" borderId="10" xfId="1" applyNumberFormat="1" applyFont="1" applyFill="1" applyBorder="1" applyAlignment="1" applyProtection="1">
      <alignment horizontal="center" vertical="center" wrapText="1"/>
    </xf>
    <xf numFmtId="0" fontId="15" fillId="5" borderId="16" xfId="1" applyFont="1" applyFill="1" applyBorder="1"/>
    <xf numFmtId="0" fontId="14" fillId="5" borderId="0" xfId="1" applyFont="1" applyFill="1" applyBorder="1"/>
    <xf numFmtId="0" fontId="14" fillId="5" borderId="4" xfId="1" applyFont="1" applyFill="1" applyBorder="1"/>
    <xf numFmtId="0" fontId="13" fillId="5" borderId="6" xfId="1" applyNumberFormat="1" applyFont="1" applyFill="1" applyBorder="1" applyAlignment="1" applyProtection="1">
      <alignment horizontal="center" vertical="center" wrapText="1"/>
    </xf>
    <xf numFmtId="49" fontId="13" fillId="5" borderId="7" xfId="1" applyNumberFormat="1" applyFont="1" applyFill="1" applyBorder="1" applyAlignment="1" applyProtection="1">
      <alignment horizontal="center" vertical="center" wrapText="1"/>
    </xf>
    <xf numFmtId="49" fontId="13" fillId="5" borderId="1" xfId="1" applyNumberFormat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left" vertical="center" wrapText="1"/>
    </xf>
    <xf numFmtId="49" fontId="12" fillId="2" borderId="1" xfId="1" applyNumberFormat="1" applyFont="1" applyFill="1" applyBorder="1" applyAlignment="1" applyProtection="1">
      <alignment horizontal="center" vertical="center" wrapText="1"/>
    </xf>
    <xf numFmtId="49" fontId="13" fillId="2" borderId="11" xfId="1" applyNumberFormat="1" applyFont="1" applyFill="1" applyBorder="1" applyAlignment="1" applyProtection="1">
      <alignment horizontal="center" vertical="center" wrapText="1"/>
    </xf>
    <xf numFmtId="49" fontId="13" fillId="2" borderId="8" xfId="1" applyNumberFormat="1" applyFont="1" applyFill="1" applyBorder="1" applyAlignment="1" applyProtection="1">
      <alignment horizontal="center" vertical="center" wrapText="1"/>
    </xf>
    <xf numFmtId="49" fontId="12" fillId="2" borderId="14" xfId="1" applyNumberFormat="1" applyFont="1" applyFill="1" applyBorder="1" applyAlignment="1" applyProtection="1">
      <alignment horizontal="center" vertical="center" wrapText="1"/>
    </xf>
    <xf numFmtId="49" fontId="12" fillId="2" borderId="10" xfId="1" applyNumberFormat="1" applyFont="1" applyFill="1" applyBorder="1" applyAlignment="1" applyProtection="1">
      <alignment horizontal="center" vertical="center" wrapText="1"/>
    </xf>
    <xf numFmtId="49" fontId="12" fillId="2" borderId="1" xfId="1" applyNumberFormat="1" applyFont="1" applyFill="1" applyBorder="1" applyAlignment="1" applyProtection="1">
      <alignment horizontal="center" vertical="center" wrapText="1"/>
    </xf>
    <xf numFmtId="49" fontId="12" fillId="2" borderId="7" xfId="1" applyNumberFormat="1" applyFont="1" applyFill="1" applyBorder="1" applyAlignment="1" applyProtection="1">
      <alignment horizontal="center" vertical="center" wrapText="1"/>
    </xf>
    <xf numFmtId="49" fontId="13" fillId="2" borderId="1" xfId="1" applyNumberFormat="1" applyFont="1" applyFill="1" applyBorder="1" applyAlignment="1" applyProtection="1">
      <alignment horizontal="center" vertical="center" wrapText="1"/>
    </xf>
    <xf numFmtId="49" fontId="12" fillId="2" borderId="12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15" xfId="1" applyNumberFormat="1" applyFont="1" applyFill="1" applyBorder="1" applyAlignment="1" applyProtection="1">
      <alignment horizontal="center" vertical="center" wrapText="1"/>
    </xf>
    <xf numFmtId="49" fontId="12" fillId="2" borderId="5" xfId="1" applyNumberFormat="1" applyFont="1" applyFill="1" applyBorder="1" applyAlignment="1" applyProtection="1">
      <alignment horizontal="center" vertical="center" wrapText="1"/>
    </xf>
    <xf numFmtId="49" fontId="12" fillId="2" borderId="6" xfId="1" applyNumberFormat="1" applyFont="1" applyFill="1" applyBorder="1" applyAlignment="1" applyProtection="1">
      <alignment horizontal="center" vertical="center" wrapText="1"/>
    </xf>
    <xf numFmtId="0" fontId="12" fillId="2" borderId="12" xfId="1" applyNumberFormat="1" applyFont="1" applyFill="1" applyBorder="1" applyAlignment="1" applyProtection="1">
      <alignment horizontal="center" vertical="center" wrapText="1"/>
    </xf>
    <xf numFmtId="0" fontId="12" fillId="2" borderId="3" xfId="1" applyNumberFormat="1" applyFont="1" applyFill="1" applyBorder="1" applyAlignment="1" applyProtection="1">
      <alignment horizontal="center" vertical="center" wrapText="1"/>
    </xf>
    <xf numFmtId="0" fontId="12" fillId="5" borderId="13" xfId="1" applyNumberFormat="1" applyFont="1" applyFill="1" applyBorder="1" applyAlignment="1" applyProtection="1">
      <alignment horizontal="center" vertical="center" wrapText="1"/>
    </xf>
    <xf numFmtId="0" fontId="12" fillId="5" borderId="4" xfId="1" applyNumberFormat="1" applyFont="1" applyFill="1" applyBorder="1" applyAlignment="1" applyProtection="1">
      <alignment horizontal="center" vertical="center" wrapText="1"/>
    </xf>
    <xf numFmtId="49" fontId="13" fillId="5" borderId="15" xfId="1" applyNumberFormat="1" applyFont="1" applyFill="1" applyBorder="1" applyAlignment="1" applyProtection="1">
      <alignment horizontal="left" vertical="center" wrapText="1"/>
    </xf>
    <xf numFmtId="49" fontId="13" fillId="5" borderId="5" xfId="1" applyNumberFormat="1" applyFont="1" applyFill="1" applyBorder="1" applyAlignment="1" applyProtection="1">
      <alignment horizontal="left" vertical="center" wrapText="1"/>
    </xf>
    <xf numFmtId="49" fontId="13" fillId="5" borderId="11" xfId="1" applyNumberFormat="1" applyFont="1" applyFill="1" applyBorder="1" applyAlignment="1" applyProtection="1">
      <alignment horizontal="left" vertical="center" wrapText="1"/>
    </xf>
    <xf numFmtId="49" fontId="13" fillId="5" borderId="8" xfId="1" applyNumberFormat="1" applyFont="1" applyFill="1" applyBorder="1" applyAlignment="1" applyProtection="1">
      <alignment horizontal="left" vertical="center" wrapText="1"/>
    </xf>
    <xf numFmtId="0" fontId="12" fillId="5" borderId="15" xfId="1" applyNumberFormat="1" applyFont="1" applyFill="1" applyBorder="1" applyAlignment="1" applyProtection="1">
      <alignment horizontal="center" vertical="center" wrapText="1"/>
    </xf>
    <xf numFmtId="49" fontId="12" fillId="2" borderId="11" xfId="1" applyNumberFormat="1" applyFont="1" applyFill="1" applyBorder="1" applyAlignment="1" applyProtection="1">
      <alignment horizontal="center" vertical="center" wrapText="1"/>
    </xf>
    <xf numFmtId="49" fontId="12" fillId="2" borderId="8" xfId="1" applyNumberFormat="1" applyFont="1" applyFill="1" applyBorder="1" applyAlignment="1" applyProtection="1">
      <alignment horizontal="center" vertical="center" wrapText="1"/>
    </xf>
    <xf numFmtId="49" fontId="12" fillId="2" borderId="1" xfId="5" applyNumberFormat="1" applyFont="1" applyFill="1" applyBorder="1" applyAlignment="1">
      <alignment horizontal="center" vertical="center" wrapText="1"/>
    </xf>
    <xf numFmtId="49" fontId="12" fillId="2" borderId="9" xfId="5" applyNumberFormat="1" applyFont="1" applyFill="1" applyBorder="1" applyAlignment="1">
      <alignment horizontal="center" vertical="center" wrapText="1"/>
    </xf>
    <xf numFmtId="49" fontId="12" fillId="0" borderId="11" xfId="1" applyNumberFormat="1" applyFont="1" applyFill="1" applyBorder="1" applyAlignment="1" applyProtection="1">
      <alignment horizontal="center" vertical="center" wrapText="1"/>
    </xf>
    <xf numFmtId="49" fontId="12" fillId="0" borderId="8" xfId="1" applyNumberFormat="1" applyFont="1" applyFill="1" applyBorder="1" applyAlignment="1" applyProtection="1">
      <alignment horizontal="center" vertical="center" wrapText="1"/>
    </xf>
    <xf numFmtId="49" fontId="12" fillId="0" borderId="7" xfId="1" applyNumberFormat="1" applyFont="1" applyFill="1" applyBorder="1" applyAlignment="1" applyProtection="1">
      <alignment horizontal="center" vertical="center" wrapText="1"/>
    </xf>
    <xf numFmtId="0" fontId="12" fillId="5" borderId="6" xfId="1" applyNumberFormat="1" applyFont="1" applyFill="1" applyBorder="1" applyAlignment="1" applyProtection="1">
      <alignment horizontal="center" vertical="center" wrapText="1"/>
    </xf>
    <xf numFmtId="0" fontId="13" fillId="5" borderId="15" xfId="1" applyNumberFormat="1" applyFont="1" applyFill="1" applyBorder="1" applyAlignment="1" applyProtection="1">
      <alignment horizontal="center" vertical="center" wrapText="1"/>
    </xf>
    <xf numFmtId="0" fontId="13" fillId="5" borderId="6" xfId="1" applyNumberFormat="1" applyFont="1" applyFill="1" applyBorder="1" applyAlignment="1" applyProtection="1">
      <alignment horizontal="center" vertical="center" wrapText="1"/>
    </xf>
    <xf numFmtId="0" fontId="12" fillId="5" borderId="12" xfId="1" applyNumberFormat="1" applyFont="1" applyFill="1" applyBorder="1" applyAlignment="1" applyProtection="1">
      <alignment horizontal="center" vertical="center" wrapText="1"/>
    </xf>
    <xf numFmtId="0" fontId="12" fillId="5" borderId="3" xfId="1" applyNumberFormat="1" applyFont="1" applyFill="1" applyBorder="1" applyAlignment="1" applyProtection="1">
      <alignment horizontal="center" vertical="center" wrapText="1"/>
    </xf>
    <xf numFmtId="0" fontId="12" fillId="2" borderId="13" xfId="1" applyNumberFormat="1" applyFont="1" applyFill="1" applyBorder="1" applyAlignment="1" applyProtection="1">
      <alignment horizontal="center" vertical="center" wrapText="1"/>
    </xf>
    <xf numFmtId="0" fontId="12" fillId="2" borderId="4" xfId="1" applyNumberFormat="1" applyFont="1" applyFill="1" applyBorder="1" applyAlignment="1" applyProtection="1">
      <alignment horizontal="center" vertical="center" wrapText="1"/>
    </xf>
    <xf numFmtId="49" fontId="13" fillId="2" borderId="11" xfId="1" applyNumberFormat="1" applyFont="1" applyFill="1" applyBorder="1" applyAlignment="1" applyProtection="1">
      <alignment horizontal="left" vertical="center" wrapText="1"/>
    </xf>
    <xf numFmtId="49" fontId="13" fillId="2" borderId="8" xfId="1" applyNumberFormat="1" applyFont="1" applyFill="1" applyBorder="1" applyAlignment="1" applyProtection="1">
      <alignment horizontal="left" vertical="center" wrapText="1"/>
    </xf>
    <xf numFmtId="0" fontId="12" fillId="2" borderId="15" xfId="1" applyNumberFormat="1" applyFont="1" applyFill="1" applyBorder="1" applyAlignment="1" applyProtection="1">
      <alignment horizontal="center" vertical="center" wrapText="1"/>
    </xf>
    <xf numFmtId="0" fontId="12" fillId="2" borderId="6" xfId="1" applyNumberFormat="1" applyFont="1" applyFill="1" applyBorder="1" applyAlignment="1" applyProtection="1">
      <alignment horizontal="center" vertical="center" wrapText="1"/>
    </xf>
    <xf numFmtId="0" fontId="13" fillId="5" borderId="13" xfId="1" applyNumberFormat="1" applyFont="1" applyFill="1" applyBorder="1" applyAlignment="1" applyProtection="1">
      <alignment horizontal="center" vertical="center" wrapText="1"/>
    </xf>
    <xf numFmtId="0" fontId="13" fillId="5" borderId="4" xfId="1" applyNumberFormat="1" applyFont="1" applyFill="1" applyBorder="1" applyAlignment="1" applyProtection="1">
      <alignment horizontal="center" vertical="center" wrapText="1"/>
    </xf>
    <xf numFmtId="0" fontId="13" fillId="5" borderId="11" xfId="1" applyNumberFormat="1" applyFont="1" applyFill="1" applyBorder="1" applyAlignment="1" applyProtection="1">
      <alignment horizontal="left" vertical="center" wrapText="1"/>
    </xf>
    <xf numFmtId="0" fontId="13" fillId="5" borderId="8" xfId="1" applyNumberFormat="1" applyFont="1" applyFill="1" applyBorder="1" applyAlignment="1" applyProtection="1">
      <alignment horizontal="left" vertical="center" wrapText="1"/>
    </xf>
    <xf numFmtId="0" fontId="13" fillId="5" borderId="7" xfId="1" applyNumberFormat="1" applyFont="1" applyFill="1" applyBorder="1" applyAlignment="1" applyProtection="1">
      <alignment horizontal="left"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2" fillId="0" borderId="6" xfId="1" applyNumberFormat="1" applyFont="1" applyFill="1" applyBorder="1" applyAlignment="1" applyProtection="1">
      <alignment horizontal="center" vertical="center" wrapText="1"/>
    </xf>
  </cellXfs>
  <cellStyles count="14">
    <cellStyle name="Обычный" xfId="0" builtinId="0"/>
    <cellStyle name="Обычный 2" xfId="1"/>
    <cellStyle name="Обычный 2 2" xfId="5"/>
    <cellStyle name="Обычный 2 2 2" xfId="10"/>
    <cellStyle name="Обычный 3" xfId="2"/>
    <cellStyle name="Обычный 3 2" xfId="7"/>
    <cellStyle name="Обычный 3 2 2" xfId="12"/>
    <cellStyle name="Обычный 3 3" xfId="6"/>
    <cellStyle name="Обычный 3 3 2" xfId="11"/>
    <cellStyle name="Обычный 4" xfId="3"/>
    <cellStyle name="Обычный 4 2" xfId="8"/>
    <cellStyle name="Обычный 4 2 2" xfId="13"/>
    <cellStyle name="Обычный 5" xfId="4"/>
    <cellStyle name="Обычный 5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2"/>
  <sheetViews>
    <sheetView showGridLines="0" tabSelected="1" topLeftCell="B1" zoomScale="70" zoomScaleNormal="70" workbookViewId="0">
      <selection activeCell="C23" sqref="C23"/>
    </sheetView>
  </sheetViews>
  <sheetFormatPr defaultRowHeight="9.75" x14ac:dyDescent="0.2"/>
  <cols>
    <col min="1" max="1" width="7.5" style="6" hidden="1" customWidth="1"/>
    <col min="2" max="2" width="13" style="6" customWidth="1"/>
    <col min="3" max="3" width="70.1640625" style="6" customWidth="1"/>
    <col min="4" max="4" width="5.1640625" style="6" customWidth="1"/>
    <col min="5" max="5" width="5.6640625" style="6" customWidth="1"/>
    <col min="6" max="6" width="6" style="6" customWidth="1"/>
    <col min="7" max="7" width="4" style="6" hidden="1" customWidth="1"/>
    <col min="8" max="8" width="7" style="6" customWidth="1"/>
    <col min="9" max="9" width="6.6640625" style="6" customWidth="1"/>
    <col min="10" max="10" width="8.1640625" style="24" customWidth="1"/>
    <col min="11" max="11" width="5.5" style="6" customWidth="1"/>
    <col min="12" max="12" width="8" style="6" customWidth="1"/>
    <col min="13" max="13" width="7.5" style="6" customWidth="1"/>
    <col min="14" max="14" width="6.1640625" style="6" customWidth="1"/>
    <col min="15" max="16" width="4.6640625" style="6" hidden="1" customWidth="1"/>
    <col min="17" max="17" width="4.6640625" style="6" customWidth="1"/>
    <col min="18" max="18" width="6" style="6" customWidth="1"/>
    <col min="19" max="19" width="5.6640625" style="6" customWidth="1"/>
    <col min="20" max="20" width="8" style="6" customWidth="1"/>
    <col min="21" max="21" width="4.1640625" style="60" customWidth="1"/>
    <col min="22" max="22" width="5.1640625" style="6" customWidth="1"/>
    <col min="23" max="23" width="4.1640625" style="6" customWidth="1"/>
    <col min="24" max="24" width="4.1640625" style="6" hidden="1" customWidth="1"/>
    <col min="25" max="25" width="0.1640625" style="6" hidden="1" customWidth="1"/>
    <col min="26" max="26" width="4.1640625" style="6" customWidth="1"/>
    <col min="27" max="27" width="5.1640625" style="6" customWidth="1"/>
    <col min="28" max="28" width="6" style="6" customWidth="1"/>
    <col min="29" max="29" width="4.1640625" style="6" customWidth="1"/>
    <col min="30" max="30" width="4" style="60" customWidth="1"/>
    <col min="31" max="31" width="5.33203125" style="6" customWidth="1"/>
    <col min="32" max="32" width="4.83203125" style="6" customWidth="1"/>
    <col min="33" max="33" width="4.1640625" style="6" hidden="1" customWidth="1"/>
    <col min="34" max="34" width="4" style="6" hidden="1" customWidth="1"/>
    <col min="35" max="35" width="5" style="6" customWidth="1"/>
    <col min="36" max="36" width="4.5" style="6" customWidth="1"/>
    <col min="37" max="37" width="5.5" style="6" customWidth="1"/>
    <col min="38" max="38" width="4.1640625" style="6" customWidth="1"/>
    <col min="39" max="39" width="4" style="60" customWidth="1"/>
    <col min="40" max="40" width="5" style="6" customWidth="1"/>
    <col min="41" max="41" width="4.1640625" style="6" customWidth="1"/>
    <col min="42" max="42" width="4" style="6" hidden="1" customWidth="1"/>
    <col min="43" max="43" width="0.1640625" style="6" hidden="1" customWidth="1"/>
    <col min="44" max="44" width="4" style="6" customWidth="1"/>
    <col min="45" max="45" width="5.83203125" style="6" customWidth="1"/>
    <col min="46" max="46" width="5.33203125" style="6" customWidth="1"/>
    <col min="47" max="47" width="6.33203125" style="6" customWidth="1"/>
    <col min="48" max="48" width="4" style="60" customWidth="1"/>
    <col min="49" max="49" width="6.83203125" style="41" customWidth="1"/>
    <col min="50" max="50" width="4.1640625" style="41" customWidth="1"/>
    <col min="51" max="51" width="4.1640625" style="41" hidden="1" customWidth="1"/>
    <col min="52" max="52" width="4" style="41" hidden="1" customWidth="1"/>
    <col min="53" max="53" width="4" style="41" customWidth="1"/>
    <col min="54" max="54" width="5.6640625" style="41" customWidth="1"/>
    <col min="55" max="55" width="6.1640625" style="41" customWidth="1"/>
    <col min="56" max="56" width="7.5" style="41" customWidth="1"/>
    <col min="57" max="57" width="4.1640625" style="49" customWidth="1"/>
    <col min="58" max="58" width="7" style="6" customWidth="1"/>
    <col min="59" max="59" width="4.1640625" style="6" customWidth="1"/>
    <col min="60" max="60" width="6.83203125" style="6" customWidth="1"/>
    <col min="61" max="61" width="5" style="6" customWidth="1"/>
    <col min="62" max="62" width="6.6640625" style="6" customWidth="1"/>
    <col min="63" max="63" width="4.6640625" style="6" customWidth="1"/>
    <col min="64" max="64" width="0.1640625" style="6" customWidth="1"/>
    <col min="65" max="67" width="4.1640625" style="6" hidden="1" customWidth="1"/>
    <col min="68" max="70" width="5.5" style="6" hidden="1" customWidth="1"/>
    <col min="71" max="71" width="0.1640625" style="6" hidden="1" customWidth="1"/>
    <col min="72" max="72" width="20" style="6" customWidth="1"/>
    <col min="73" max="73" width="20.33203125" style="6" customWidth="1"/>
    <col min="74" max="74" width="36.83203125" style="6" customWidth="1"/>
    <col min="75" max="16384" width="9.33203125" style="6"/>
  </cols>
  <sheetData>
    <row r="1" spans="1:74" ht="9.75" customHeight="1" x14ac:dyDescent="0.2">
      <c r="A1" s="78"/>
      <c r="B1" s="80" t="s">
        <v>13</v>
      </c>
      <c r="C1" s="82" t="s">
        <v>98</v>
      </c>
      <c r="D1" s="83" t="s">
        <v>14</v>
      </c>
      <c r="E1" s="84"/>
      <c r="F1" s="84"/>
      <c r="G1" s="85"/>
      <c r="H1" s="80" t="s">
        <v>1</v>
      </c>
      <c r="I1" s="80"/>
      <c r="J1" s="80" t="s">
        <v>15</v>
      </c>
      <c r="K1" s="80"/>
      <c r="L1" s="80"/>
      <c r="M1" s="80"/>
      <c r="N1" s="80"/>
      <c r="O1" s="80"/>
      <c r="P1" s="80"/>
      <c r="Q1" s="80"/>
      <c r="R1" s="80"/>
      <c r="S1" s="80"/>
      <c r="T1" s="80"/>
      <c r="U1" s="81" t="s">
        <v>2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98" t="s">
        <v>3</v>
      </c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81"/>
      <c r="BE1" s="98" t="s">
        <v>64</v>
      </c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80" t="s">
        <v>16</v>
      </c>
      <c r="BT1" s="80"/>
      <c r="BU1" s="100" t="s">
        <v>38</v>
      </c>
      <c r="BV1" s="100" t="s">
        <v>136</v>
      </c>
    </row>
    <row r="2" spans="1:74" ht="9" customHeight="1" x14ac:dyDescent="0.2">
      <c r="A2" s="79"/>
      <c r="B2" s="80"/>
      <c r="C2" s="82"/>
      <c r="D2" s="86"/>
      <c r="E2" s="87"/>
      <c r="F2" s="87"/>
      <c r="G2" s="88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 t="s">
        <v>17</v>
      </c>
      <c r="V2" s="80"/>
      <c r="W2" s="80"/>
      <c r="X2" s="80"/>
      <c r="Y2" s="80"/>
      <c r="Z2" s="80"/>
      <c r="AA2" s="80"/>
      <c r="AB2" s="80"/>
      <c r="AC2" s="80"/>
      <c r="AD2" s="80" t="s">
        <v>18</v>
      </c>
      <c r="AE2" s="80"/>
      <c r="AF2" s="80"/>
      <c r="AG2" s="80"/>
      <c r="AH2" s="80"/>
      <c r="AI2" s="80"/>
      <c r="AJ2" s="80"/>
      <c r="AK2" s="80"/>
      <c r="AL2" s="80"/>
      <c r="AM2" s="98" t="s">
        <v>19</v>
      </c>
      <c r="AN2" s="99"/>
      <c r="AO2" s="99"/>
      <c r="AP2" s="99"/>
      <c r="AQ2" s="99"/>
      <c r="AR2" s="99"/>
      <c r="AS2" s="99"/>
      <c r="AT2" s="99"/>
      <c r="AU2" s="81"/>
      <c r="AV2" s="102" t="s">
        <v>20</v>
      </c>
      <c r="AW2" s="103"/>
      <c r="AX2" s="103"/>
      <c r="AY2" s="103"/>
      <c r="AZ2" s="103"/>
      <c r="BA2" s="103"/>
      <c r="BB2" s="103"/>
      <c r="BC2" s="103"/>
      <c r="BD2" s="104"/>
      <c r="BE2" s="98" t="s">
        <v>65</v>
      </c>
      <c r="BF2" s="99"/>
      <c r="BG2" s="99"/>
      <c r="BH2" s="99"/>
      <c r="BI2" s="99"/>
      <c r="BJ2" s="99"/>
      <c r="BK2" s="81"/>
      <c r="BL2" s="98" t="s">
        <v>66</v>
      </c>
      <c r="BM2" s="99"/>
      <c r="BN2" s="99"/>
      <c r="BO2" s="99"/>
      <c r="BP2" s="99"/>
      <c r="BQ2" s="99"/>
      <c r="BR2" s="81"/>
      <c r="BS2" s="80"/>
      <c r="BT2" s="80"/>
      <c r="BU2" s="100"/>
      <c r="BV2" s="100"/>
    </row>
    <row r="3" spans="1:74" ht="23.45" customHeight="1" thickBot="1" x14ac:dyDescent="0.25">
      <c r="A3" s="10" t="s">
        <v>21</v>
      </c>
      <c r="B3" s="42" t="s">
        <v>4</v>
      </c>
      <c r="C3" s="42" t="s">
        <v>5</v>
      </c>
      <c r="D3" s="42" t="s">
        <v>22</v>
      </c>
      <c r="E3" s="42" t="s">
        <v>23</v>
      </c>
      <c r="F3" s="42" t="s">
        <v>24</v>
      </c>
      <c r="G3" s="42" t="s">
        <v>33</v>
      </c>
      <c r="H3" s="42" t="s">
        <v>25</v>
      </c>
      <c r="I3" s="42" t="s">
        <v>12</v>
      </c>
      <c r="J3" s="2" t="s">
        <v>26</v>
      </c>
      <c r="K3" s="42" t="s">
        <v>27</v>
      </c>
      <c r="L3" s="42" t="s">
        <v>28</v>
      </c>
      <c r="M3" s="42" t="s">
        <v>32</v>
      </c>
      <c r="N3" s="42" t="s">
        <v>34</v>
      </c>
      <c r="O3" s="42" t="s">
        <v>6</v>
      </c>
      <c r="P3" s="42" t="s">
        <v>39</v>
      </c>
      <c r="Q3" s="42" t="s">
        <v>6</v>
      </c>
      <c r="R3" s="42" t="s">
        <v>35</v>
      </c>
      <c r="S3" s="42" t="s">
        <v>8</v>
      </c>
      <c r="T3" s="42" t="s">
        <v>29</v>
      </c>
      <c r="U3" s="71" t="s">
        <v>1</v>
      </c>
      <c r="V3" s="40" t="s">
        <v>36</v>
      </c>
      <c r="W3" s="40" t="s">
        <v>9</v>
      </c>
      <c r="X3" s="40" t="s">
        <v>6</v>
      </c>
      <c r="Y3" s="40" t="s">
        <v>10</v>
      </c>
      <c r="Z3" s="40" t="s">
        <v>6</v>
      </c>
      <c r="AA3" s="40" t="s">
        <v>11</v>
      </c>
      <c r="AB3" s="40" t="s">
        <v>8</v>
      </c>
      <c r="AC3" s="40" t="s">
        <v>29</v>
      </c>
      <c r="AD3" s="72" t="s">
        <v>1</v>
      </c>
      <c r="AE3" s="9" t="s">
        <v>36</v>
      </c>
      <c r="AF3" s="9" t="s">
        <v>9</v>
      </c>
      <c r="AG3" s="9" t="s">
        <v>6</v>
      </c>
      <c r="AH3" s="9" t="s">
        <v>10</v>
      </c>
      <c r="AI3" s="9" t="s">
        <v>6</v>
      </c>
      <c r="AJ3" s="9" t="s">
        <v>11</v>
      </c>
      <c r="AK3" s="9" t="s">
        <v>8</v>
      </c>
      <c r="AL3" s="9" t="s">
        <v>29</v>
      </c>
      <c r="AM3" s="72" t="s">
        <v>1</v>
      </c>
      <c r="AN3" s="9" t="s">
        <v>37</v>
      </c>
      <c r="AO3" s="9" t="s">
        <v>9</v>
      </c>
      <c r="AP3" s="9" t="s">
        <v>6</v>
      </c>
      <c r="AQ3" s="9" t="s">
        <v>10</v>
      </c>
      <c r="AR3" s="9" t="s">
        <v>6</v>
      </c>
      <c r="AS3" s="9" t="s">
        <v>11</v>
      </c>
      <c r="AT3" s="9" t="s">
        <v>8</v>
      </c>
      <c r="AU3" s="9" t="s">
        <v>29</v>
      </c>
      <c r="AV3" s="72" t="s">
        <v>1</v>
      </c>
      <c r="AW3" s="39" t="s">
        <v>37</v>
      </c>
      <c r="AX3" s="39" t="s">
        <v>9</v>
      </c>
      <c r="AY3" s="39" t="s">
        <v>6</v>
      </c>
      <c r="AZ3" s="39" t="s">
        <v>10</v>
      </c>
      <c r="BA3" s="39" t="s">
        <v>6</v>
      </c>
      <c r="BB3" s="39" t="s">
        <v>11</v>
      </c>
      <c r="BC3" s="39" t="s">
        <v>8</v>
      </c>
      <c r="BD3" s="39" t="s">
        <v>29</v>
      </c>
      <c r="BE3" s="72" t="s">
        <v>1</v>
      </c>
      <c r="BF3" s="9" t="s">
        <v>37</v>
      </c>
      <c r="BG3" s="9" t="s">
        <v>9</v>
      </c>
      <c r="BH3" s="9" t="s">
        <v>6</v>
      </c>
      <c r="BI3" s="9" t="s">
        <v>11</v>
      </c>
      <c r="BJ3" s="9" t="s">
        <v>8</v>
      </c>
      <c r="BK3" s="9" t="s">
        <v>29</v>
      </c>
      <c r="BL3" s="11" t="s">
        <v>1</v>
      </c>
      <c r="BM3" s="9" t="s">
        <v>37</v>
      </c>
      <c r="BN3" s="9" t="s">
        <v>9</v>
      </c>
      <c r="BO3" s="9" t="s">
        <v>6</v>
      </c>
      <c r="BP3" s="9" t="s">
        <v>11</v>
      </c>
      <c r="BQ3" s="9" t="s">
        <v>8</v>
      </c>
      <c r="BR3" s="9" t="s">
        <v>29</v>
      </c>
      <c r="BS3" s="9" t="s">
        <v>0</v>
      </c>
      <c r="BT3" s="9" t="s">
        <v>5</v>
      </c>
      <c r="BU3" s="101"/>
      <c r="BV3" s="101"/>
    </row>
    <row r="4" spans="1:74" s="49" customFormat="1" ht="10.5" customHeight="1" x14ac:dyDescent="0.2">
      <c r="A4" s="93" t="s">
        <v>30</v>
      </c>
      <c r="B4" s="94"/>
      <c r="C4" s="94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</row>
    <row r="5" spans="1:74" s="49" customFormat="1" ht="10.5" customHeight="1" x14ac:dyDescent="0.2">
      <c r="A5" s="95" t="s">
        <v>101</v>
      </c>
      <c r="B5" s="96"/>
      <c r="C5" s="96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1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</row>
    <row r="6" spans="1:74" ht="10.5" x14ac:dyDescent="0.2">
      <c r="A6" s="12" t="s">
        <v>7</v>
      </c>
      <c r="B6" s="13" t="s">
        <v>102</v>
      </c>
      <c r="C6" s="14" t="s">
        <v>40</v>
      </c>
      <c r="D6" s="42" t="s">
        <v>58</v>
      </c>
      <c r="E6" s="42"/>
      <c r="F6" s="42"/>
      <c r="G6" s="42"/>
      <c r="H6" s="5">
        <v>4</v>
      </c>
      <c r="I6" s="5">
        <f>K6/36</f>
        <v>3.5</v>
      </c>
      <c r="J6" s="5">
        <f>H6*36</f>
        <v>144</v>
      </c>
      <c r="K6" s="5">
        <f>L6+S6</f>
        <v>126</v>
      </c>
      <c r="L6" s="5">
        <f>M6</f>
        <v>36</v>
      </c>
      <c r="M6" s="5">
        <f t="shared" ref="M6:M12" si="0">V6+AE6+AN6+AW6+BF6+BM6</f>
        <v>36</v>
      </c>
      <c r="N6" s="5">
        <f t="shared" ref="N6:N12" si="1">W6+AF6+AO6+AX6+BG6+BN6</f>
        <v>0</v>
      </c>
      <c r="O6" s="5"/>
      <c r="P6" s="5"/>
      <c r="Q6" s="5">
        <f t="shared" ref="Q6:T7" si="2">Z6+AI6+AR6+BA6+BH6+BO6</f>
        <v>0</v>
      </c>
      <c r="R6" s="5">
        <f t="shared" si="2"/>
        <v>36</v>
      </c>
      <c r="S6" s="5">
        <f t="shared" si="2"/>
        <v>90</v>
      </c>
      <c r="T6" s="5">
        <f t="shared" si="2"/>
        <v>18</v>
      </c>
      <c r="U6" s="54">
        <v>2</v>
      </c>
      <c r="V6" s="5">
        <f>AA6+Z6++W6</f>
        <v>18</v>
      </c>
      <c r="W6" s="5"/>
      <c r="X6" s="5"/>
      <c r="Y6" s="5"/>
      <c r="Z6" s="5"/>
      <c r="AA6" s="5">
        <v>18</v>
      </c>
      <c r="AB6" s="5">
        <v>45</v>
      </c>
      <c r="AC6" s="5"/>
      <c r="AD6" s="53">
        <v>2</v>
      </c>
      <c r="AE6" s="5">
        <f>AJ6+AI6++AF6</f>
        <v>18</v>
      </c>
      <c r="AF6" s="5"/>
      <c r="AG6" s="5"/>
      <c r="AH6" s="5"/>
      <c r="AI6" s="5"/>
      <c r="AJ6" s="5">
        <v>18</v>
      </c>
      <c r="AK6" s="5">
        <v>45</v>
      </c>
      <c r="AL6" s="5">
        <v>18</v>
      </c>
      <c r="AM6" s="53"/>
      <c r="AN6" s="5"/>
      <c r="AO6" s="5"/>
      <c r="AP6" s="5"/>
      <c r="AQ6" s="5"/>
      <c r="AR6" s="5"/>
      <c r="AS6" s="5"/>
      <c r="AT6" s="5"/>
      <c r="AU6" s="5"/>
      <c r="AV6" s="53"/>
      <c r="AW6" s="35"/>
      <c r="AX6" s="35"/>
      <c r="AY6" s="35"/>
      <c r="AZ6" s="35"/>
      <c r="BA6" s="35"/>
      <c r="BB6" s="35"/>
      <c r="BC6" s="35"/>
      <c r="BD6" s="35"/>
      <c r="BE6" s="53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9"/>
      <c r="BT6" s="15" t="s">
        <v>68</v>
      </c>
      <c r="BU6" s="16" t="s">
        <v>87</v>
      </c>
      <c r="BV6" s="16" t="s">
        <v>69</v>
      </c>
    </row>
    <row r="7" spans="1:74" ht="10.5" x14ac:dyDescent="0.2">
      <c r="A7" s="12"/>
      <c r="B7" s="13" t="s">
        <v>103</v>
      </c>
      <c r="C7" s="14" t="s">
        <v>153</v>
      </c>
      <c r="D7" s="75"/>
      <c r="E7" s="75"/>
      <c r="F7" s="75" t="s">
        <v>58</v>
      </c>
      <c r="G7" s="75"/>
      <c r="H7" s="5">
        <v>2</v>
      </c>
      <c r="I7" s="5">
        <f>K7/36</f>
        <v>2</v>
      </c>
      <c r="J7" s="5">
        <f>H7*36</f>
        <v>72</v>
      </c>
      <c r="K7" s="5">
        <f>L7+S7</f>
        <v>72</v>
      </c>
      <c r="L7" s="5">
        <f t="shared" ref="L7:L12" si="3">M7</f>
        <v>27</v>
      </c>
      <c r="M7" s="5">
        <f t="shared" si="0"/>
        <v>27</v>
      </c>
      <c r="N7" s="5">
        <f t="shared" si="1"/>
        <v>10</v>
      </c>
      <c r="O7" s="5">
        <f t="shared" ref="O7:P7" si="4">P7+W7</f>
        <v>17</v>
      </c>
      <c r="P7" s="5">
        <f t="shared" si="4"/>
        <v>17</v>
      </c>
      <c r="Q7" s="5">
        <f t="shared" si="2"/>
        <v>17</v>
      </c>
      <c r="R7" s="5">
        <f t="shared" si="2"/>
        <v>0</v>
      </c>
      <c r="S7" s="5">
        <f t="shared" si="2"/>
        <v>45</v>
      </c>
      <c r="T7" s="5">
        <f t="shared" si="2"/>
        <v>0</v>
      </c>
      <c r="U7" s="54"/>
      <c r="V7" s="5"/>
      <c r="W7" s="5"/>
      <c r="X7" s="5"/>
      <c r="Y7" s="5"/>
      <c r="Z7" s="5"/>
      <c r="AA7" s="5"/>
      <c r="AB7" s="5"/>
      <c r="AC7" s="5"/>
      <c r="AD7" s="53">
        <v>2</v>
      </c>
      <c r="AE7" s="5">
        <v>27</v>
      </c>
      <c r="AF7" s="5">
        <v>10</v>
      </c>
      <c r="AG7" s="5"/>
      <c r="AH7" s="5"/>
      <c r="AI7" s="5">
        <v>17</v>
      </c>
      <c r="AJ7" s="5"/>
      <c r="AK7" s="5">
        <v>45</v>
      </c>
      <c r="AL7" s="5"/>
      <c r="AM7" s="53"/>
      <c r="AN7" s="5"/>
      <c r="AO7" s="5"/>
      <c r="AP7" s="5"/>
      <c r="AQ7" s="5"/>
      <c r="AR7" s="5"/>
      <c r="AS7" s="5"/>
      <c r="AT7" s="5"/>
      <c r="AU7" s="5"/>
      <c r="AV7" s="53"/>
      <c r="AW7" s="35"/>
      <c r="AX7" s="35"/>
      <c r="AY7" s="35"/>
      <c r="AZ7" s="35"/>
      <c r="BA7" s="35"/>
      <c r="BB7" s="35"/>
      <c r="BC7" s="35"/>
      <c r="BD7" s="35"/>
      <c r="BE7" s="53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75"/>
      <c r="BT7" s="15"/>
      <c r="BU7" s="16"/>
      <c r="BV7" s="16"/>
    </row>
    <row r="8" spans="1:74" s="41" customFormat="1" ht="19.5" customHeight="1" x14ac:dyDescent="0.2">
      <c r="A8" s="73"/>
      <c r="B8" s="13" t="s">
        <v>104</v>
      </c>
      <c r="C8" s="14" t="s">
        <v>147</v>
      </c>
      <c r="D8" s="39" t="s">
        <v>58</v>
      </c>
      <c r="E8" s="39" t="s">
        <v>59</v>
      </c>
      <c r="F8" s="39"/>
      <c r="G8" s="39"/>
      <c r="H8" s="35">
        <v>14</v>
      </c>
      <c r="I8" s="35">
        <f>K8/36</f>
        <v>13.5</v>
      </c>
      <c r="J8" s="35">
        <f t="shared" ref="J8:J12" si="5">H8*36</f>
        <v>504</v>
      </c>
      <c r="K8" s="35">
        <f t="shared" ref="K8:K12" si="6">L8+S8</f>
        <v>486</v>
      </c>
      <c r="L8" s="5">
        <f t="shared" si="3"/>
        <v>181</v>
      </c>
      <c r="M8" s="5">
        <f t="shared" si="0"/>
        <v>181</v>
      </c>
      <c r="N8" s="35">
        <f t="shared" si="1"/>
        <v>63</v>
      </c>
      <c r="O8" s="35"/>
      <c r="P8" s="35"/>
      <c r="Q8" s="35">
        <f>Z8+AI8+AR8+BA8+BH8+BO8</f>
        <v>45</v>
      </c>
      <c r="R8" s="35">
        <f t="shared" ref="R8:R12" si="7">AA8+AJ8+AS8+BB8+BI8+BP8</f>
        <v>73</v>
      </c>
      <c r="S8" s="35">
        <f t="shared" ref="S8:S12" si="8">AB8+AK8+AT8+BC8+BJ8+BQ8</f>
        <v>305</v>
      </c>
      <c r="T8" s="35">
        <f t="shared" ref="T8:T12" si="9">AC8+AL8+AU8+BD8+BK8+BR8</f>
        <v>18</v>
      </c>
      <c r="U8" s="54">
        <v>11</v>
      </c>
      <c r="V8" s="35">
        <v>147</v>
      </c>
      <c r="W8" s="35">
        <v>51</v>
      </c>
      <c r="X8" s="35"/>
      <c r="Y8" s="35"/>
      <c r="Z8" s="35">
        <v>45</v>
      </c>
      <c r="AA8" s="35">
        <v>51</v>
      </c>
      <c r="AB8" s="35">
        <v>251</v>
      </c>
      <c r="AC8" s="35"/>
      <c r="AD8" s="53">
        <v>3</v>
      </c>
      <c r="AE8" s="35">
        <v>34</v>
      </c>
      <c r="AF8" s="35">
        <v>12</v>
      </c>
      <c r="AG8" s="35"/>
      <c r="AH8" s="35"/>
      <c r="AI8" s="35"/>
      <c r="AJ8" s="35">
        <v>22</v>
      </c>
      <c r="AK8" s="35">
        <v>54</v>
      </c>
      <c r="AL8" s="35">
        <v>18</v>
      </c>
      <c r="AM8" s="53"/>
      <c r="AN8" s="35"/>
      <c r="AO8" s="35"/>
      <c r="AP8" s="35"/>
      <c r="AQ8" s="35"/>
      <c r="AR8" s="35"/>
      <c r="AS8" s="35"/>
      <c r="AT8" s="35"/>
      <c r="AU8" s="35"/>
      <c r="AV8" s="53"/>
      <c r="AW8" s="35"/>
      <c r="AX8" s="35"/>
      <c r="AY8" s="35"/>
      <c r="AZ8" s="35"/>
      <c r="BA8" s="35"/>
      <c r="BB8" s="35"/>
      <c r="BC8" s="35"/>
      <c r="BD8" s="35"/>
      <c r="BE8" s="53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9"/>
      <c r="BT8" s="18" t="s">
        <v>148</v>
      </c>
      <c r="BU8" s="16"/>
      <c r="BV8" s="16"/>
    </row>
    <row r="9" spans="1:74" ht="20.25" customHeight="1" x14ac:dyDescent="0.2">
      <c r="A9" s="12" t="s">
        <v>7</v>
      </c>
      <c r="B9" s="13" t="s">
        <v>105</v>
      </c>
      <c r="C9" s="14" t="s">
        <v>41</v>
      </c>
      <c r="D9" s="42"/>
      <c r="E9" s="42"/>
      <c r="F9" s="42" t="s">
        <v>58</v>
      </c>
      <c r="G9" s="42"/>
      <c r="H9" s="5">
        <v>3</v>
      </c>
      <c r="I9" s="5">
        <f t="shared" ref="I9:I12" si="10">K9/36</f>
        <v>3</v>
      </c>
      <c r="J9" s="5">
        <f t="shared" si="5"/>
        <v>108</v>
      </c>
      <c r="K9" s="5">
        <f t="shared" si="6"/>
        <v>108</v>
      </c>
      <c r="L9" s="5">
        <f t="shared" si="3"/>
        <v>46</v>
      </c>
      <c r="M9" s="5">
        <f t="shared" si="0"/>
        <v>46</v>
      </c>
      <c r="N9" s="5">
        <f t="shared" si="1"/>
        <v>10</v>
      </c>
      <c r="O9" s="5"/>
      <c r="P9" s="5"/>
      <c r="Q9" s="5">
        <f>Z9+AI9+AR9+BA9+BH9+BO9</f>
        <v>0</v>
      </c>
      <c r="R9" s="5">
        <f t="shared" si="7"/>
        <v>36</v>
      </c>
      <c r="S9" s="5">
        <f t="shared" si="8"/>
        <v>62</v>
      </c>
      <c r="T9" s="5">
        <f t="shared" si="9"/>
        <v>0</v>
      </c>
      <c r="U9" s="54"/>
      <c r="V9" s="5"/>
      <c r="W9" s="5"/>
      <c r="X9" s="5"/>
      <c r="Y9" s="5"/>
      <c r="Z9" s="5"/>
      <c r="AA9" s="5"/>
      <c r="AB9" s="5"/>
      <c r="AC9" s="5"/>
      <c r="AD9" s="53">
        <v>3</v>
      </c>
      <c r="AE9" s="5">
        <f>AJ9+AI9++AF9</f>
        <v>46</v>
      </c>
      <c r="AF9" s="5">
        <v>10</v>
      </c>
      <c r="AG9" s="5"/>
      <c r="AH9" s="5"/>
      <c r="AI9" s="5"/>
      <c r="AJ9" s="5">
        <v>36</v>
      </c>
      <c r="AK9" s="5">
        <v>62</v>
      </c>
      <c r="AL9" s="5"/>
      <c r="AM9" s="53"/>
      <c r="AN9" s="5"/>
      <c r="AO9" s="5"/>
      <c r="AP9" s="5"/>
      <c r="AQ9" s="5"/>
      <c r="AR9" s="5"/>
      <c r="AS9" s="5"/>
      <c r="AT9" s="5"/>
      <c r="AU9" s="5"/>
      <c r="AV9" s="53"/>
      <c r="AW9" s="35"/>
      <c r="AX9" s="35"/>
      <c r="AY9" s="35"/>
      <c r="AZ9" s="35"/>
      <c r="BA9" s="35"/>
      <c r="BB9" s="35"/>
      <c r="BC9" s="35"/>
      <c r="BD9" s="35"/>
      <c r="BE9" s="53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9"/>
      <c r="BT9" s="18" t="s">
        <v>148</v>
      </c>
      <c r="BU9" s="16" t="s">
        <v>71</v>
      </c>
      <c r="BV9" s="16" t="s">
        <v>71</v>
      </c>
    </row>
    <row r="10" spans="1:74" ht="18" customHeight="1" x14ac:dyDescent="0.2">
      <c r="A10" s="12" t="s">
        <v>7</v>
      </c>
      <c r="B10" s="13" t="s">
        <v>106</v>
      </c>
      <c r="C10" s="14" t="s">
        <v>42</v>
      </c>
      <c r="D10" s="42"/>
      <c r="E10" s="42"/>
      <c r="F10" s="42" t="s">
        <v>58</v>
      </c>
      <c r="G10" s="42"/>
      <c r="H10" s="5">
        <v>4</v>
      </c>
      <c r="I10" s="5">
        <f t="shared" si="10"/>
        <v>4</v>
      </c>
      <c r="J10" s="5">
        <f t="shared" si="5"/>
        <v>144</v>
      </c>
      <c r="K10" s="5">
        <f t="shared" si="6"/>
        <v>144</v>
      </c>
      <c r="L10" s="5">
        <f t="shared" si="3"/>
        <v>44</v>
      </c>
      <c r="M10" s="5">
        <f t="shared" si="0"/>
        <v>44</v>
      </c>
      <c r="N10" s="5">
        <f t="shared" si="1"/>
        <v>20</v>
      </c>
      <c r="O10" s="5"/>
      <c r="P10" s="5"/>
      <c r="Q10" s="5">
        <f t="shared" ref="Q10:Q12" si="11">Z10+AI10+AR10+BA10+BH10+BO10</f>
        <v>24</v>
      </c>
      <c r="R10" s="5">
        <f t="shared" si="7"/>
        <v>0</v>
      </c>
      <c r="S10" s="5">
        <f t="shared" si="8"/>
        <v>100</v>
      </c>
      <c r="T10" s="5">
        <f t="shared" si="9"/>
        <v>0</v>
      </c>
      <c r="U10" s="54"/>
      <c r="V10" s="5"/>
      <c r="W10" s="5"/>
      <c r="X10" s="5"/>
      <c r="Y10" s="5"/>
      <c r="Z10" s="5"/>
      <c r="AA10" s="5"/>
      <c r="AB10" s="5"/>
      <c r="AC10" s="5"/>
      <c r="AD10" s="53">
        <v>4</v>
      </c>
      <c r="AE10" s="5">
        <f>AJ10+AI10++AF10</f>
        <v>44</v>
      </c>
      <c r="AF10" s="5">
        <v>20</v>
      </c>
      <c r="AG10" s="5"/>
      <c r="AH10" s="5"/>
      <c r="AI10" s="5">
        <v>24</v>
      </c>
      <c r="AJ10" s="5"/>
      <c r="AK10" s="5">
        <v>100</v>
      </c>
      <c r="AL10" s="5"/>
      <c r="AM10" s="53"/>
      <c r="AN10" s="5"/>
      <c r="AO10" s="5"/>
      <c r="AP10" s="5"/>
      <c r="AQ10" s="5"/>
      <c r="AR10" s="5"/>
      <c r="AS10" s="5"/>
      <c r="AT10" s="5"/>
      <c r="AU10" s="5"/>
      <c r="AV10" s="53"/>
      <c r="AW10" s="35"/>
      <c r="AX10" s="35"/>
      <c r="AY10" s="35"/>
      <c r="AZ10" s="35"/>
      <c r="BA10" s="35"/>
      <c r="BB10" s="35"/>
      <c r="BC10" s="35"/>
      <c r="BD10" s="35"/>
      <c r="BE10" s="53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9"/>
      <c r="BT10" s="18" t="s">
        <v>72</v>
      </c>
      <c r="BU10" s="16" t="s">
        <v>90</v>
      </c>
      <c r="BV10" s="16" t="s">
        <v>90</v>
      </c>
    </row>
    <row r="11" spans="1:74" ht="19.5" customHeight="1" x14ac:dyDescent="0.2">
      <c r="A11" s="12" t="s">
        <v>7</v>
      </c>
      <c r="B11" s="13" t="s">
        <v>107</v>
      </c>
      <c r="C11" s="14" t="s">
        <v>43</v>
      </c>
      <c r="D11" s="42" t="s">
        <v>59</v>
      </c>
      <c r="E11" s="42"/>
      <c r="F11" s="42"/>
      <c r="G11" s="42"/>
      <c r="H11" s="5">
        <v>5</v>
      </c>
      <c r="I11" s="5">
        <f t="shared" si="10"/>
        <v>4.5</v>
      </c>
      <c r="J11" s="5">
        <f t="shared" si="5"/>
        <v>180</v>
      </c>
      <c r="K11" s="5">
        <f t="shared" si="6"/>
        <v>162</v>
      </c>
      <c r="L11" s="5">
        <f t="shared" si="3"/>
        <v>54</v>
      </c>
      <c r="M11" s="5">
        <f t="shared" si="0"/>
        <v>54</v>
      </c>
      <c r="N11" s="5">
        <f t="shared" si="1"/>
        <v>12</v>
      </c>
      <c r="O11" s="5"/>
      <c r="P11" s="5"/>
      <c r="Q11" s="5">
        <f t="shared" si="11"/>
        <v>0</v>
      </c>
      <c r="R11" s="5">
        <f t="shared" si="7"/>
        <v>42</v>
      </c>
      <c r="S11" s="5">
        <f t="shared" si="8"/>
        <v>108</v>
      </c>
      <c r="T11" s="5">
        <f t="shared" si="9"/>
        <v>18</v>
      </c>
      <c r="U11" s="54">
        <v>5</v>
      </c>
      <c r="V11" s="5">
        <f t="shared" ref="V11" si="12">AA11+Z11++W11</f>
        <v>54</v>
      </c>
      <c r="W11" s="5">
        <v>12</v>
      </c>
      <c r="X11" s="5"/>
      <c r="Y11" s="5"/>
      <c r="Z11" s="5"/>
      <c r="AA11" s="5">
        <v>42</v>
      </c>
      <c r="AB11" s="5">
        <v>108</v>
      </c>
      <c r="AC11" s="5">
        <v>18</v>
      </c>
      <c r="AD11" s="53"/>
      <c r="AE11" s="5">
        <f>AJ11+AI11++AF11</f>
        <v>0</v>
      </c>
      <c r="AF11" s="5"/>
      <c r="AG11" s="5"/>
      <c r="AH11" s="5"/>
      <c r="AI11" s="5"/>
      <c r="AJ11" s="5"/>
      <c r="AK11" s="5"/>
      <c r="AL11" s="5"/>
      <c r="AM11" s="53"/>
      <c r="AN11" s="5"/>
      <c r="AO11" s="5"/>
      <c r="AP11" s="5"/>
      <c r="AQ11" s="5"/>
      <c r="AR11" s="5"/>
      <c r="AS11" s="5"/>
      <c r="AT11" s="5"/>
      <c r="AU11" s="5"/>
      <c r="AV11" s="53"/>
      <c r="AW11" s="35"/>
      <c r="AX11" s="35"/>
      <c r="AY11" s="35"/>
      <c r="AZ11" s="35"/>
      <c r="BA11" s="35"/>
      <c r="BB11" s="35"/>
      <c r="BC11" s="35"/>
      <c r="BD11" s="35"/>
      <c r="BE11" s="53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9"/>
      <c r="BT11" s="18" t="s">
        <v>148</v>
      </c>
      <c r="BU11" s="16" t="s">
        <v>73</v>
      </c>
      <c r="BV11" s="16" t="s">
        <v>137</v>
      </c>
    </row>
    <row r="12" spans="1:74" ht="18.75" customHeight="1" x14ac:dyDescent="0.2">
      <c r="A12" s="12" t="s">
        <v>7</v>
      </c>
      <c r="B12" s="13" t="s">
        <v>152</v>
      </c>
      <c r="C12" s="14" t="s">
        <v>151</v>
      </c>
      <c r="D12" s="42"/>
      <c r="E12" s="42"/>
      <c r="F12" s="42" t="s">
        <v>58</v>
      </c>
      <c r="G12" s="42"/>
      <c r="H12" s="5">
        <v>5</v>
      </c>
      <c r="I12" s="5">
        <f t="shared" si="10"/>
        <v>5</v>
      </c>
      <c r="J12" s="5">
        <f t="shared" si="5"/>
        <v>180</v>
      </c>
      <c r="K12" s="5">
        <f t="shared" si="6"/>
        <v>180</v>
      </c>
      <c r="L12" s="5">
        <f t="shared" si="3"/>
        <v>68</v>
      </c>
      <c r="M12" s="5">
        <f t="shared" si="0"/>
        <v>68</v>
      </c>
      <c r="N12" s="5">
        <f t="shared" si="1"/>
        <v>34</v>
      </c>
      <c r="O12" s="5"/>
      <c r="P12" s="5"/>
      <c r="Q12" s="5">
        <f t="shared" si="11"/>
        <v>0</v>
      </c>
      <c r="R12" s="5">
        <f t="shared" si="7"/>
        <v>34</v>
      </c>
      <c r="S12" s="5">
        <f t="shared" si="8"/>
        <v>112</v>
      </c>
      <c r="T12" s="5">
        <f t="shared" si="9"/>
        <v>0</v>
      </c>
      <c r="U12" s="54"/>
      <c r="V12" s="5"/>
      <c r="W12" s="5"/>
      <c r="X12" s="5"/>
      <c r="Y12" s="5"/>
      <c r="Z12" s="5"/>
      <c r="AA12" s="5"/>
      <c r="AB12" s="5"/>
      <c r="AC12" s="5"/>
      <c r="AD12" s="53">
        <v>5</v>
      </c>
      <c r="AE12" s="5">
        <f>AJ12+AI12++AF12</f>
        <v>68</v>
      </c>
      <c r="AF12" s="5">
        <v>34</v>
      </c>
      <c r="AG12" s="5"/>
      <c r="AH12" s="5"/>
      <c r="AI12" s="5"/>
      <c r="AJ12" s="5">
        <v>34</v>
      </c>
      <c r="AK12" s="5">
        <v>112</v>
      </c>
      <c r="AL12" s="5"/>
      <c r="AM12" s="53"/>
      <c r="AN12" s="5"/>
      <c r="AO12" s="5"/>
      <c r="AP12" s="5"/>
      <c r="AQ12" s="5"/>
      <c r="AR12" s="5"/>
      <c r="AS12" s="5"/>
      <c r="AT12" s="5"/>
      <c r="AU12" s="5"/>
      <c r="AV12" s="53"/>
      <c r="AW12" s="35"/>
      <c r="AX12" s="35"/>
      <c r="AY12" s="35"/>
      <c r="AZ12" s="35"/>
      <c r="BA12" s="35"/>
      <c r="BB12" s="35"/>
      <c r="BC12" s="35"/>
      <c r="BD12" s="35"/>
      <c r="BE12" s="53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9"/>
      <c r="BT12" s="17" t="s">
        <v>74</v>
      </c>
      <c r="BU12" s="16"/>
      <c r="BV12" s="16" t="s">
        <v>138</v>
      </c>
    </row>
    <row r="13" spans="1:74" ht="0.75" customHeight="1" x14ac:dyDescent="0.2">
      <c r="A13" s="89"/>
      <c r="B13" s="89"/>
      <c r="C13" s="89"/>
      <c r="D13" s="89"/>
      <c r="E13" s="89"/>
      <c r="F13" s="89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43"/>
      <c r="U13" s="61"/>
      <c r="V13" s="7"/>
      <c r="W13" s="7"/>
      <c r="X13" s="7"/>
      <c r="Y13" s="7"/>
      <c r="Z13" s="7"/>
      <c r="AA13" s="7"/>
      <c r="AB13" s="7"/>
      <c r="AC13" s="7"/>
      <c r="AD13" s="61"/>
      <c r="AE13" s="5">
        <f t="shared" ref="AE13" si="13">AJ13+AI13++AF13</f>
        <v>0</v>
      </c>
      <c r="AF13" s="7"/>
      <c r="AG13" s="7"/>
      <c r="AH13" s="7"/>
      <c r="AI13" s="7"/>
      <c r="AJ13" s="7"/>
      <c r="AK13" s="7"/>
      <c r="AL13" s="7"/>
      <c r="AM13" s="61"/>
      <c r="AN13" s="7"/>
      <c r="AO13" s="7"/>
      <c r="AP13" s="7"/>
      <c r="AQ13" s="7"/>
      <c r="AR13" s="7"/>
      <c r="AS13" s="7"/>
      <c r="AT13" s="7"/>
      <c r="AU13" s="7"/>
      <c r="AV13" s="61"/>
      <c r="AW13" s="37"/>
      <c r="AX13" s="37"/>
      <c r="AY13" s="37"/>
      <c r="AZ13" s="37"/>
      <c r="BA13" s="37"/>
      <c r="BB13" s="37"/>
      <c r="BC13" s="37"/>
      <c r="BD13" s="37"/>
      <c r="BE13" s="61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90"/>
      <c r="BT13" s="90"/>
      <c r="BU13" s="90"/>
      <c r="BV13" s="90"/>
    </row>
    <row r="14" spans="1:74" s="49" customFormat="1" ht="15.75" customHeight="1" x14ac:dyDescent="0.2">
      <c r="A14" s="91"/>
      <c r="B14" s="91"/>
      <c r="C14" s="91"/>
      <c r="D14" s="91"/>
      <c r="E14" s="91"/>
      <c r="F14" s="91"/>
      <c r="G14" s="52"/>
      <c r="H14" s="53">
        <f t="shared" ref="H14:J14" si="14">SUM(H6:H13)</f>
        <v>37</v>
      </c>
      <c r="I14" s="53">
        <f t="shared" si="14"/>
        <v>35.5</v>
      </c>
      <c r="J14" s="53">
        <f t="shared" si="14"/>
        <v>1332</v>
      </c>
      <c r="K14" s="53">
        <f>SUM(K6:K13)</f>
        <v>1278</v>
      </c>
      <c r="L14" s="53">
        <f t="shared" ref="L14:T14" si="15">SUM(L6:L13)</f>
        <v>456</v>
      </c>
      <c r="M14" s="53">
        <f t="shared" si="15"/>
        <v>456</v>
      </c>
      <c r="N14" s="53">
        <f t="shared" si="15"/>
        <v>149</v>
      </c>
      <c r="O14" s="53">
        <f t="shared" si="15"/>
        <v>17</v>
      </c>
      <c r="P14" s="53">
        <f t="shared" si="15"/>
        <v>17</v>
      </c>
      <c r="Q14" s="53">
        <f t="shared" si="15"/>
        <v>86</v>
      </c>
      <c r="R14" s="53">
        <f t="shared" si="15"/>
        <v>221</v>
      </c>
      <c r="S14" s="53">
        <f t="shared" si="15"/>
        <v>822</v>
      </c>
      <c r="T14" s="53">
        <f t="shared" si="15"/>
        <v>54</v>
      </c>
      <c r="U14" s="54">
        <f>SUM(U6:U12)</f>
        <v>18</v>
      </c>
      <c r="V14" s="54">
        <f t="shared" ref="V14:BK14" si="16">SUM(V6:V12)</f>
        <v>219</v>
      </c>
      <c r="W14" s="54">
        <f t="shared" si="16"/>
        <v>63</v>
      </c>
      <c r="X14" s="54">
        <f t="shared" si="16"/>
        <v>0</v>
      </c>
      <c r="Y14" s="54">
        <f t="shared" si="16"/>
        <v>0</v>
      </c>
      <c r="Z14" s="54">
        <f t="shared" si="16"/>
        <v>45</v>
      </c>
      <c r="AA14" s="54">
        <f t="shared" si="16"/>
        <v>111</v>
      </c>
      <c r="AB14" s="54">
        <f t="shared" si="16"/>
        <v>404</v>
      </c>
      <c r="AC14" s="54">
        <f t="shared" si="16"/>
        <v>18</v>
      </c>
      <c r="AD14" s="54">
        <f t="shared" si="16"/>
        <v>19</v>
      </c>
      <c r="AE14" s="54">
        <f t="shared" si="16"/>
        <v>237</v>
      </c>
      <c r="AF14" s="54">
        <f t="shared" si="16"/>
        <v>86</v>
      </c>
      <c r="AG14" s="54">
        <f t="shared" si="16"/>
        <v>0</v>
      </c>
      <c r="AH14" s="54">
        <f t="shared" si="16"/>
        <v>0</v>
      </c>
      <c r="AI14" s="54">
        <f t="shared" si="16"/>
        <v>41</v>
      </c>
      <c r="AJ14" s="54">
        <f t="shared" si="16"/>
        <v>110</v>
      </c>
      <c r="AK14" s="54">
        <f t="shared" si="16"/>
        <v>418</v>
      </c>
      <c r="AL14" s="54">
        <f t="shared" si="16"/>
        <v>36</v>
      </c>
      <c r="AM14" s="54">
        <f t="shared" si="16"/>
        <v>0</v>
      </c>
      <c r="AN14" s="54">
        <f t="shared" si="16"/>
        <v>0</v>
      </c>
      <c r="AO14" s="54">
        <f t="shared" si="16"/>
        <v>0</v>
      </c>
      <c r="AP14" s="54">
        <f t="shared" si="16"/>
        <v>0</v>
      </c>
      <c r="AQ14" s="54">
        <f t="shared" si="16"/>
        <v>0</v>
      </c>
      <c r="AR14" s="54">
        <f t="shared" si="16"/>
        <v>0</v>
      </c>
      <c r="AS14" s="54">
        <f t="shared" si="16"/>
        <v>0</v>
      </c>
      <c r="AT14" s="54">
        <f t="shared" si="16"/>
        <v>0</v>
      </c>
      <c r="AU14" s="54">
        <f t="shared" si="16"/>
        <v>0</v>
      </c>
      <c r="AV14" s="54">
        <f t="shared" si="16"/>
        <v>0</v>
      </c>
      <c r="AW14" s="54">
        <f t="shared" si="16"/>
        <v>0</v>
      </c>
      <c r="AX14" s="54">
        <f t="shared" si="16"/>
        <v>0</v>
      </c>
      <c r="AY14" s="54">
        <f t="shared" si="16"/>
        <v>0</v>
      </c>
      <c r="AZ14" s="54">
        <f t="shared" si="16"/>
        <v>0</v>
      </c>
      <c r="BA14" s="54">
        <f t="shared" si="16"/>
        <v>0</v>
      </c>
      <c r="BB14" s="54">
        <f t="shared" si="16"/>
        <v>0</v>
      </c>
      <c r="BC14" s="54">
        <f t="shared" si="16"/>
        <v>0</v>
      </c>
      <c r="BD14" s="54">
        <f t="shared" si="16"/>
        <v>0</v>
      </c>
      <c r="BE14" s="54">
        <f t="shared" si="16"/>
        <v>0</v>
      </c>
      <c r="BF14" s="54">
        <f t="shared" si="16"/>
        <v>0</v>
      </c>
      <c r="BG14" s="54">
        <f t="shared" si="16"/>
        <v>0</v>
      </c>
      <c r="BH14" s="54">
        <f t="shared" si="16"/>
        <v>0</v>
      </c>
      <c r="BI14" s="54">
        <f t="shared" si="16"/>
        <v>0</v>
      </c>
      <c r="BJ14" s="54">
        <f t="shared" si="16"/>
        <v>0</v>
      </c>
      <c r="BK14" s="54">
        <f t="shared" si="16"/>
        <v>0</v>
      </c>
      <c r="BL14" s="53" t="e">
        <f>BL6+#REF!+#REF!+BL9+#REF!+BL10+BL11+BL12+#REF!</f>
        <v>#REF!</v>
      </c>
      <c r="BM14" s="53" t="e">
        <f>BM6+#REF!+#REF!+BM9+#REF!+BM10+BM11+BM12+#REF!</f>
        <v>#REF!</v>
      </c>
      <c r="BN14" s="53" t="e">
        <f>BN6+#REF!+#REF!+BN9+#REF!+BN10+BN11+BN12+#REF!</f>
        <v>#REF!</v>
      </c>
      <c r="BO14" s="53" t="e">
        <f>BO6+#REF!+#REF!+BO9+#REF!+BO10+BO11+BO12+#REF!</f>
        <v>#REF!</v>
      </c>
      <c r="BP14" s="53" t="e">
        <f>BP6+#REF!+#REF!+BP9+#REF!+BP10+BP11+BP12+#REF!</f>
        <v>#REF!</v>
      </c>
      <c r="BQ14" s="53" t="e">
        <f>BQ6+#REF!+#REF!+BQ9+#REF!+BQ10+BQ11+BQ12+#REF!</f>
        <v>#REF!</v>
      </c>
      <c r="BR14" s="53" t="e">
        <f>BR6+#REF!+#REF!+BR9+#REF!+BR10+BR11+BR12+#REF!</f>
        <v>#REF!</v>
      </c>
      <c r="BS14" s="92"/>
      <c r="BT14" s="92"/>
      <c r="BU14" s="92"/>
      <c r="BV14" s="92"/>
    </row>
    <row r="15" spans="1:74" s="49" customFormat="1" ht="7.5" customHeight="1" x14ac:dyDescent="0.2">
      <c r="A15" s="97"/>
      <c r="B15" s="97"/>
      <c r="C15" s="97"/>
      <c r="D15" s="97"/>
      <c r="E15" s="97"/>
      <c r="F15" s="97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/>
      <c r="U15" s="55"/>
      <c r="V15" s="55"/>
      <c r="W15" s="55"/>
      <c r="X15" s="53" t="e">
        <f>#REF!+#REF!+X9+#REF!+X10+X11+#REF!+X13</f>
        <v>#REF!</v>
      </c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105"/>
      <c r="BT15" s="105"/>
      <c r="BU15" s="105"/>
      <c r="BV15" s="105"/>
    </row>
    <row r="16" spans="1:74" s="49" customFormat="1" ht="13.5" customHeight="1" x14ac:dyDescent="0.2">
      <c r="A16" s="95" t="s">
        <v>108</v>
      </c>
      <c r="B16" s="96"/>
      <c r="C16" s="96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1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</row>
    <row r="17" spans="1:74" ht="21.75" customHeight="1" x14ac:dyDescent="0.2">
      <c r="A17" s="12" t="s">
        <v>7</v>
      </c>
      <c r="B17" s="13" t="s">
        <v>109</v>
      </c>
      <c r="C17" s="14" t="s">
        <v>44</v>
      </c>
      <c r="D17" s="42" t="s">
        <v>60</v>
      </c>
      <c r="E17" s="42" t="s">
        <v>61</v>
      </c>
      <c r="F17" s="42"/>
      <c r="G17" s="42"/>
      <c r="H17" s="5">
        <v>6</v>
      </c>
      <c r="I17" s="5">
        <f t="shared" ref="I17:I34" si="17">K17/36</f>
        <v>5.5</v>
      </c>
      <c r="J17" s="5">
        <f t="shared" ref="J17:K35" si="18">H17*36</f>
        <v>216</v>
      </c>
      <c r="K17" s="5">
        <f t="shared" ref="K17:K34" si="19">L17+S17</f>
        <v>198</v>
      </c>
      <c r="L17" s="5">
        <f>M17</f>
        <v>58</v>
      </c>
      <c r="M17" s="5">
        <f t="shared" ref="M17:M34" si="20">V17+AE17+AN17+AW17+BF17+BM17</f>
        <v>58</v>
      </c>
      <c r="N17" s="5">
        <v>26</v>
      </c>
      <c r="O17" s="5"/>
      <c r="P17" s="5"/>
      <c r="Q17" s="5"/>
      <c r="R17" s="5">
        <v>32</v>
      </c>
      <c r="S17" s="5">
        <f t="shared" ref="S17:S34" si="21">AB17+AK17+AT17+BC17+BJ17+BQ17</f>
        <v>140</v>
      </c>
      <c r="T17" s="5">
        <f>AC17+AL17+AU17+BD17+BK17+BR17</f>
        <v>18</v>
      </c>
      <c r="U17" s="54"/>
      <c r="V17" s="5"/>
      <c r="W17" s="5"/>
      <c r="X17" s="5"/>
      <c r="Y17" s="5"/>
      <c r="Z17" s="5"/>
      <c r="AA17" s="5"/>
      <c r="AB17" s="5"/>
      <c r="AC17" s="5"/>
      <c r="AD17" s="53"/>
      <c r="AE17" s="5"/>
      <c r="AF17" s="5"/>
      <c r="AG17" s="5"/>
      <c r="AH17" s="5"/>
      <c r="AI17" s="5"/>
      <c r="AJ17" s="5"/>
      <c r="AK17" s="5"/>
      <c r="AL17" s="5"/>
      <c r="AM17" s="53">
        <v>3</v>
      </c>
      <c r="AN17" s="5">
        <f>AS17+AR17++AO17</f>
        <v>29</v>
      </c>
      <c r="AO17" s="5">
        <v>13</v>
      </c>
      <c r="AP17" s="5"/>
      <c r="AQ17" s="5"/>
      <c r="AR17" s="5"/>
      <c r="AS17" s="5">
        <v>16</v>
      </c>
      <c r="AT17" s="5">
        <v>70</v>
      </c>
      <c r="AU17" s="5"/>
      <c r="AV17" s="53">
        <v>3</v>
      </c>
      <c r="AW17" s="5">
        <f>BB17+BA17++AX17</f>
        <v>29</v>
      </c>
      <c r="AX17" s="35">
        <v>13</v>
      </c>
      <c r="AY17" s="35"/>
      <c r="AZ17" s="35"/>
      <c r="BA17" s="35"/>
      <c r="BB17" s="35">
        <v>16</v>
      </c>
      <c r="BC17" s="35">
        <v>70</v>
      </c>
      <c r="BD17" s="35">
        <v>18</v>
      </c>
      <c r="BE17" s="53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9"/>
      <c r="BT17" s="18" t="s">
        <v>148</v>
      </c>
      <c r="BU17" s="16" t="s">
        <v>73</v>
      </c>
      <c r="BV17" s="16" t="s">
        <v>150</v>
      </c>
    </row>
    <row r="18" spans="1:74" ht="20.25" customHeight="1" x14ac:dyDescent="0.2">
      <c r="A18" s="12" t="s">
        <v>7</v>
      </c>
      <c r="B18" s="13" t="s">
        <v>110</v>
      </c>
      <c r="C18" s="14" t="s">
        <v>97</v>
      </c>
      <c r="D18" s="42" t="s">
        <v>61</v>
      </c>
      <c r="E18" s="42"/>
      <c r="F18" s="42"/>
      <c r="G18" s="42"/>
      <c r="H18" s="5">
        <v>6</v>
      </c>
      <c r="I18" s="5">
        <f t="shared" si="17"/>
        <v>5.5</v>
      </c>
      <c r="J18" s="5">
        <f t="shared" si="18"/>
        <v>216</v>
      </c>
      <c r="K18" s="5">
        <f t="shared" si="19"/>
        <v>198</v>
      </c>
      <c r="L18" s="5">
        <f t="shared" ref="L18:L35" si="22">M18</f>
        <v>58</v>
      </c>
      <c r="M18" s="5">
        <f t="shared" si="20"/>
        <v>58</v>
      </c>
      <c r="N18" s="5">
        <f t="shared" ref="N18:N34" si="23">W18+AF18+AO18+AX18+BG18+BN18</f>
        <v>26</v>
      </c>
      <c r="O18" s="5"/>
      <c r="P18" s="5"/>
      <c r="Q18" s="5">
        <f t="shared" ref="Q18:Q34" si="24">Z18+AI18+AR18+BA18+BH18+BO18</f>
        <v>0</v>
      </c>
      <c r="R18" s="5">
        <f t="shared" ref="R18:R34" si="25">AA18+AJ18+AS18+BB18+BI18+BP18</f>
        <v>32</v>
      </c>
      <c r="S18" s="5">
        <f t="shared" si="21"/>
        <v>140</v>
      </c>
      <c r="T18" s="5">
        <f t="shared" ref="T18:T34" si="26">AC18+AL18+AU18+BD18+BK18+BR18</f>
        <v>18</v>
      </c>
      <c r="U18" s="54"/>
      <c r="V18" s="5"/>
      <c r="W18" s="5"/>
      <c r="X18" s="5"/>
      <c r="Y18" s="5"/>
      <c r="Z18" s="5"/>
      <c r="AA18" s="5"/>
      <c r="AB18" s="5"/>
      <c r="AC18" s="5"/>
      <c r="AD18" s="53"/>
      <c r="AE18" s="5"/>
      <c r="AF18" s="5"/>
      <c r="AG18" s="5"/>
      <c r="AH18" s="5"/>
      <c r="AI18" s="5"/>
      <c r="AJ18" s="5"/>
      <c r="AK18" s="5"/>
      <c r="AL18" s="5"/>
      <c r="AM18" s="53">
        <v>6</v>
      </c>
      <c r="AN18" s="5">
        <f>AS18+AR18++AO18</f>
        <v>58</v>
      </c>
      <c r="AO18" s="5">
        <v>26</v>
      </c>
      <c r="AP18" s="5"/>
      <c r="AQ18" s="5"/>
      <c r="AR18" s="5"/>
      <c r="AS18" s="5">
        <v>32</v>
      </c>
      <c r="AT18" s="5">
        <v>140</v>
      </c>
      <c r="AU18" s="5">
        <v>18</v>
      </c>
      <c r="AV18" s="53"/>
      <c r="AW18" s="5"/>
      <c r="AX18" s="35"/>
      <c r="AY18" s="35"/>
      <c r="AZ18" s="35"/>
      <c r="BA18" s="35"/>
      <c r="BB18" s="35"/>
      <c r="BC18" s="35"/>
      <c r="BD18" s="35"/>
      <c r="BE18" s="53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9"/>
      <c r="BT18" s="18" t="s">
        <v>148</v>
      </c>
      <c r="BU18" s="16" t="s">
        <v>71</v>
      </c>
      <c r="BV18" s="16" t="s">
        <v>139</v>
      </c>
    </row>
    <row r="19" spans="1:74" ht="22.5" customHeight="1" x14ac:dyDescent="0.2">
      <c r="A19" s="12" t="s">
        <v>7</v>
      </c>
      <c r="B19" s="13" t="s">
        <v>111</v>
      </c>
      <c r="C19" s="14" t="s">
        <v>45</v>
      </c>
      <c r="D19" s="42"/>
      <c r="E19" s="42"/>
      <c r="F19" s="42" t="s">
        <v>61</v>
      </c>
      <c r="G19" s="42"/>
      <c r="H19" s="5">
        <v>3</v>
      </c>
      <c r="I19" s="5">
        <f t="shared" si="17"/>
        <v>3</v>
      </c>
      <c r="J19" s="5">
        <f t="shared" si="18"/>
        <v>108</v>
      </c>
      <c r="K19" s="5">
        <f t="shared" si="19"/>
        <v>108</v>
      </c>
      <c r="L19" s="5">
        <f t="shared" si="22"/>
        <v>46</v>
      </c>
      <c r="M19" s="5">
        <f t="shared" si="20"/>
        <v>46</v>
      </c>
      <c r="N19" s="5">
        <f t="shared" si="23"/>
        <v>20</v>
      </c>
      <c r="O19" s="5"/>
      <c r="P19" s="5"/>
      <c r="Q19" s="5">
        <f t="shared" si="24"/>
        <v>0</v>
      </c>
      <c r="R19" s="5">
        <f t="shared" si="25"/>
        <v>26</v>
      </c>
      <c r="S19" s="5">
        <f t="shared" si="21"/>
        <v>62</v>
      </c>
      <c r="T19" s="5">
        <f t="shared" si="26"/>
        <v>0</v>
      </c>
      <c r="U19" s="54"/>
      <c r="V19" s="5"/>
      <c r="W19" s="5"/>
      <c r="X19" s="5"/>
      <c r="Y19" s="5"/>
      <c r="Z19" s="5"/>
      <c r="AA19" s="5"/>
      <c r="AB19" s="5"/>
      <c r="AC19" s="5"/>
      <c r="AD19" s="53"/>
      <c r="AE19" s="5"/>
      <c r="AF19" s="5"/>
      <c r="AG19" s="5"/>
      <c r="AH19" s="5"/>
      <c r="AI19" s="5"/>
      <c r="AJ19" s="5"/>
      <c r="AK19" s="5"/>
      <c r="AL19" s="5"/>
      <c r="AM19" s="53">
        <v>3</v>
      </c>
      <c r="AN19" s="5">
        <f>AS19+AR19++AO19</f>
        <v>46</v>
      </c>
      <c r="AO19" s="5">
        <v>20</v>
      </c>
      <c r="AP19" s="5"/>
      <c r="AQ19" s="5"/>
      <c r="AR19" s="5"/>
      <c r="AS19" s="5">
        <v>26</v>
      </c>
      <c r="AT19" s="5">
        <v>62</v>
      </c>
      <c r="AU19" s="5"/>
      <c r="AV19" s="53"/>
      <c r="AW19" s="5"/>
      <c r="AX19" s="35"/>
      <c r="AY19" s="35"/>
      <c r="AZ19" s="35"/>
      <c r="BA19" s="35"/>
      <c r="BB19" s="35"/>
      <c r="BC19" s="35"/>
      <c r="BD19" s="35"/>
      <c r="BE19" s="53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9"/>
      <c r="BT19" s="18" t="s">
        <v>148</v>
      </c>
      <c r="BU19" s="16" t="s">
        <v>73</v>
      </c>
      <c r="BV19" s="16" t="s">
        <v>76</v>
      </c>
    </row>
    <row r="20" spans="1:74" s="41" customFormat="1" ht="18.75" customHeight="1" x14ac:dyDescent="0.2">
      <c r="A20" s="73" t="s">
        <v>7</v>
      </c>
      <c r="B20" s="74" t="s">
        <v>112</v>
      </c>
      <c r="C20" s="14" t="s">
        <v>46</v>
      </c>
      <c r="D20" s="39" t="s">
        <v>60</v>
      </c>
      <c r="E20" s="39"/>
      <c r="F20" s="39"/>
      <c r="G20" s="39"/>
      <c r="H20" s="35">
        <v>7</v>
      </c>
      <c r="I20" s="35">
        <f t="shared" si="17"/>
        <v>6.5</v>
      </c>
      <c r="J20" s="35">
        <f t="shared" si="18"/>
        <v>252</v>
      </c>
      <c r="K20" s="35">
        <f t="shared" si="19"/>
        <v>234</v>
      </c>
      <c r="L20" s="5">
        <f t="shared" si="22"/>
        <v>74</v>
      </c>
      <c r="M20" s="35">
        <f t="shared" si="20"/>
        <v>74</v>
      </c>
      <c r="N20" s="35">
        <f t="shared" si="23"/>
        <v>37</v>
      </c>
      <c r="O20" s="35"/>
      <c r="P20" s="35"/>
      <c r="Q20" s="35">
        <f t="shared" si="24"/>
        <v>0</v>
      </c>
      <c r="R20" s="35">
        <f t="shared" si="25"/>
        <v>37</v>
      </c>
      <c r="S20" s="35">
        <f t="shared" si="21"/>
        <v>160</v>
      </c>
      <c r="T20" s="35">
        <f t="shared" si="26"/>
        <v>18</v>
      </c>
      <c r="U20" s="54"/>
      <c r="V20" s="35"/>
      <c r="W20" s="35"/>
      <c r="X20" s="35"/>
      <c r="Y20" s="35"/>
      <c r="Z20" s="35"/>
      <c r="AA20" s="35"/>
      <c r="AB20" s="35"/>
      <c r="AC20" s="35"/>
      <c r="AD20" s="53"/>
      <c r="AE20" s="35"/>
      <c r="AF20" s="35"/>
      <c r="AG20" s="35"/>
      <c r="AH20" s="35"/>
      <c r="AI20" s="35"/>
      <c r="AJ20" s="35"/>
      <c r="AK20" s="35"/>
      <c r="AL20" s="35"/>
      <c r="AM20" s="53"/>
      <c r="AN20" s="35"/>
      <c r="AO20" s="35"/>
      <c r="AP20" s="35"/>
      <c r="AQ20" s="35"/>
      <c r="AR20" s="35"/>
      <c r="AS20" s="35"/>
      <c r="AT20" s="35"/>
      <c r="AU20" s="35"/>
      <c r="AV20" s="53">
        <v>7</v>
      </c>
      <c r="AW20" s="35">
        <v>74</v>
      </c>
      <c r="AX20" s="35">
        <v>37</v>
      </c>
      <c r="AY20" s="35"/>
      <c r="AZ20" s="35"/>
      <c r="BA20" s="35"/>
      <c r="BB20" s="35">
        <v>37</v>
      </c>
      <c r="BC20" s="35">
        <v>160</v>
      </c>
      <c r="BD20" s="35">
        <v>18</v>
      </c>
      <c r="BE20" s="53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9"/>
      <c r="BT20" s="18" t="s">
        <v>74</v>
      </c>
      <c r="BU20" s="16"/>
      <c r="BV20" s="16" t="s">
        <v>140</v>
      </c>
    </row>
    <row r="21" spans="1:74" ht="21.75" customHeight="1" x14ac:dyDescent="0.2">
      <c r="A21" s="12" t="s">
        <v>7</v>
      </c>
      <c r="B21" s="13" t="s">
        <v>113</v>
      </c>
      <c r="C21" s="14" t="s">
        <v>47</v>
      </c>
      <c r="D21" s="42" t="s">
        <v>61</v>
      </c>
      <c r="E21" s="42"/>
      <c r="F21" s="42"/>
      <c r="G21" s="42"/>
      <c r="H21" s="5">
        <v>5</v>
      </c>
      <c r="I21" s="5">
        <f t="shared" si="17"/>
        <v>4.5</v>
      </c>
      <c r="J21" s="5">
        <f t="shared" si="18"/>
        <v>180</v>
      </c>
      <c r="K21" s="5">
        <f t="shared" si="19"/>
        <v>162</v>
      </c>
      <c r="L21" s="5">
        <f t="shared" si="22"/>
        <v>54</v>
      </c>
      <c r="M21" s="5">
        <f t="shared" si="20"/>
        <v>54</v>
      </c>
      <c r="N21" s="5">
        <f t="shared" si="23"/>
        <v>17</v>
      </c>
      <c r="O21" s="5"/>
      <c r="P21" s="5"/>
      <c r="Q21" s="5">
        <f t="shared" si="24"/>
        <v>0</v>
      </c>
      <c r="R21" s="5">
        <f t="shared" si="25"/>
        <v>37</v>
      </c>
      <c r="S21" s="5">
        <f t="shared" si="21"/>
        <v>108</v>
      </c>
      <c r="T21" s="5">
        <f t="shared" si="26"/>
        <v>18</v>
      </c>
      <c r="U21" s="54"/>
      <c r="V21" s="5"/>
      <c r="W21" s="5"/>
      <c r="X21" s="5"/>
      <c r="Y21" s="5"/>
      <c r="Z21" s="5"/>
      <c r="AA21" s="5"/>
      <c r="AB21" s="5"/>
      <c r="AC21" s="5"/>
      <c r="AD21" s="53"/>
      <c r="AE21" s="5"/>
      <c r="AF21" s="5"/>
      <c r="AG21" s="5"/>
      <c r="AH21" s="5"/>
      <c r="AI21" s="5"/>
      <c r="AJ21" s="5"/>
      <c r="AK21" s="5"/>
      <c r="AL21" s="5"/>
      <c r="AM21" s="53">
        <v>5</v>
      </c>
      <c r="AN21" s="5">
        <f t="shared" ref="AN21:AN28" si="27">AS21+AR21++AO21</f>
        <v>54</v>
      </c>
      <c r="AO21" s="5">
        <v>17</v>
      </c>
      <c r="AP21" s="5"/>
      <c r="AQ21" s="5"/>
      <c r="AR21" s="5"/>
      <c r="AS21" s="5">
        <v>37</v>
      </c>
      <c r="AT21" s="5">
        <v>108</v>
      </c>
      <c r="AU21" s="5">
        <v>18</v>
      </c>
      <c r="AV21" s="53"/>
      <c r="AW21" s="5"/>
      <c r="AX21" s="35"/>
      <c r="AY21" s="35"/>
      <c r="AZ21" s="35"/>
      <c r="BA21" s="35"/>
      <c r="BB21" s="35"/>
      <c r="BC21" s="35"/>
      <c r="BD21" s="35"/>
      <c r="BE21" s="53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9"/>
      <c r="BT21" s="18" t="s">
        <v>74</v>
      </c>
      <c r="BU21" s="16"/>
      <c r="BV21" s="16" t="s">
        <v>141</v>
      </c>
    </row>
    <row r="22" spans="1:74" ht="18" customHeight="1" x14ac:dyDescent="0.2">
      <c r="A22" s="12" t="s">
        <v>7</v>
      </c>
      <c r="B22" s="13" t="s">
        <v>114</v>
      </c>
      <c r="C22" s="14" t="s">
        <v>48</v>
      </c>
      <c r="D22" s="42"/>
      <c r="E22" s="42"/>
      <c r="F22" s="42" t="s">
        <v>60</v>
      </c>
      <c r="G22" s="42"/>
      <c r="H22" s="5">
        <v>3</v>
      </c>
      <c r="I22" s="5">
        <f t="shared" si="17"/>
        <v>3</v>
      </c>
      <c r="J22" s="5">
        <f t="shared" si="18"/>
        <v>108</v>
      </c>
      <c r="K22" s="5">
        <f t="shared" si="19"/>
        <v>108</v>
      </c>
      <c r="L22" s="5">
        <f t="shared" si="22"/>
        <v>46</v>
      </c>
      <c r="M22" s="5">
        <f t="shared" si="20"/>
        <v>46</v>
      </c>
      <c r="N22" s="5">
        <f t="shared" si="23"/>
        <v>12</v>
      </c>
      <c r="O22" s="5"/>
      <c r="P22" s="5"/>
      <c r="Q22" s="5">
        <f t="shared" si="24"/>
        <v>0</v>
      </c>
      <c r="R22" s="5">
        <f t="shared" si="25"/>
        <v>34</v>
      </c>
      <c r="S22" s="5">
        <f t="shared" si="21"/>
        <v>62</v>
      </c>
      <c r="T22" s="5">
        <f t="shared" si="26"/>
        <v>0</v>
      </c>
      <c r="U22" s="59"/>
      <c r="V22" s="5"/>
      <c r="W22" s="5"/>
      <c r="X22" s="5"/>
      <c r="Y22" s="5"/>
      <c r="Z22" s="5"/>
      <c r="AA22" s="5"/>
      <c r="AB22" s="5"/>
      <c r="AC22" s="5"/>
      <c r="AD22" s="58"/>
      <c r="AE22" s="5"/>
      <c r="AF22" s="5"/>
      <c r="AG22" s="5"/>
      <c r="AH22" s="5"/>
      <c r="AI22" s="5"/>
      <c r="AJ22" s="5"/>
      <c r="AK22" s="5"/>
      <c r="AL22" s="5"/>
      <c r="AM22" s="58"/>
      <c r="AN22" s="5"/>
      <c r="AO22" s="5"/>
      <c r="AP22" s="5"/>
      <c r="AQ22" s="5"/>
      <c r="AR22" s="5"/>
      <c r="AS22" s="5"/>
      <c r="AT22" s="5"/>
      <c r="AU22" s="5"/>
      <c r="AV22" s="53">
        <v>3</v>
      </c>
      <c r="AW22" s="5">
        <f t="shared" ref="AW22:AW25" si="28">BB22+BA22++AX22</f>
        <v>46</v>
      </c>
      <c r="AX22" s="35">
        <v>12</v>
      </c>
      <c r="AY22" s="35"/>
      <c r="AZ22" s="35"/>
      <c r="BA22" s="35"/>
      <c r="BB22" s="35">
        <v>34</v>
      </c>
      <c r="BC22" s="35">
        <v>62</v>
      </c>
      <c r="BD22" s="35"/>
      <c r="BE22" s="53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9"/>
      <c r="BT22" s="18" t="s">
        <v>149</v>
      </c>
      <c r="BU22" s="18" t="s">
        <v>73</v>
      </c>
      <c r="BV22" s="18" t="s">
        <v>142</v>
      </c>
    </row>
    <row r="23" spans="1:74" ht="20.25" customHeight="1" x14ac:dyDescent="0.2">
      <c r="A23" s="12" t="s">
        <v>7</v>
      </c>
      <c r="B23" s="13" t="s">
        <v>115</v>
      </c>
      <c r="C23" s="14" t="s">
        <v>49</v>
      </c>
      <c r="D23" s="42"/>
      <c r="E23" s="42" t="s">
        <v>60</v>
      </c>
      <c r="F23" s="42"/>
      <c r="G23" s="42"/>
      <c r="H23" s="5">
        <v>2</v>
      </c>
      <c r="I23" s="5">
        <f t="shared" si="17"/>
        <v>2</v>
      </c>
      <c r="J23" s="5">
        <f t="shared" si="18"/>
        <v>72</v>
      </c>
      <c r="K23" s="5">
        <f t="shared" si="19"/>
        <v>72</v>
      </c>
      <c r="L23" s="5">
        <f t="shared" si="22"/>
        <v>28</v>
      </c>
      <c r="M23" s="5">
        <f t="shared" si="20"/>
        <v>28</v>
      </c>
      <c r="N23" s="5">
        <f t="shared" si="23"/>
        <v>6</v>
      </c>
      <c r="O23" s="5"/>
      <c r="P23" s="5"/>
      <c r="Q23" s="5">
        <f t="shared" si="24"/>
        <v>6</v>
      </c>
      <c r="R23" s="5">
        <f t="shared" si="25"/>
        <v>16</v>
      </c>
      <c r="S23" s="5">
        <f t="shared" si="21"/>
        <v>44</v>
      </c>
      <c r="T23" s="5">
        <f t="shared" si="26"/>
        <v>0</v>
      </c>
      <c r="U23" s="59"/>
      <c r="V23" s="5"/>
      <c r="W23" s="5"/>
      <c r="X23" s="5"/>
      <c r="Y23" s="5"/>
      <c r="Z23" s="5"/>
      <c r="AA23" s="5"/>
      <c r="AB23" s="5"/>
      <c r="AC23" s="5"/>
      <c r="AD23" s="58"/>
      <c r="AE23" s="5"/>
      <c r="AF23" s="5"/>
      <c r="AG23" s="5"/>
      <c r="AH23" s="5"/>
      <c r="AI23" s="5"/>
      <c r="AJ23" s="5"/>
      <c r="AK23" s="5"/>
      <c r="AL23" s="5"/>
      <c r="AM23" s="58"/>
      <c r="AN23" s="5"/>
      <c r="AO23" s="5"/>
      <c r="AP23" s="5"/>
      <c r="AQ23" s="5"/>
      <c r="AR23" s="5"/>
      <c r="AS23" s="5"/>
      <c r="AT23" s="5"/>
      <c r="AU23" s="5"/>
      <c r="AV23" s="53">
        <v>2</v>
      </c>
      <c r="AW23" s="5">
        <f t="shared" si="28"/>
        <v>28</v>
      </c>
      <c r="AX23" s="35">
        <v>6</v>
      </c>
      <c r="AY23" s="35"/>
      <c r="AZ23" s="35"/>
      <c r="BA23" s="35">
        <v>6</v>
      </c>
      <c r="BB23" s="35">
        <v>16</v>
      </c>
      <c r="BC23" s="35">
        <v>44</v>
      </c>
      <c r="BD23" s="35"/>
      <c r="BE23" s="53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9"/>
      <c r="BT23" s="18" t="s">
        <v>77</v>
      </c>
      <c r="BU23" s="16" t="s">
        <v>88</v>
      </c>
      <c r="BV23" s="16" t="s">
        <v>78</v>
      </c>
    </row>
    <row r="24" spans="1:74" ht="18.75" customHeight="1" x14ac:dyDescent="0.2">
      <c r="A24" s="12" t="s">
        <v>7</v>
      </c>
      <c r="B24" s="13" t="s">
        <v>116</v>
      </c>
      <c r="C24" s="14" t="s">
        <v>50</v>
      </c>
      <c r="D24" s="42" t="s">
        <v>60</v>
      </c>
      <c r="E24" s="42"/>
      <c r="F24" s="42"/>
      <c r="G24" s="42"/>
      <c r="H24" s="5">
        <v>3</v>
      </c>
      <c r="I24" s="5">
        <f t="shared" si="17"/>
        <v>2.5</v>
      </c>
      <c r="J24" s="5">
        <f t="shared" si="18"/>
        <v>108</v>
      </c>
      <c r="K24" s="5">
        <f t="shared" si="19"/>
        <v>90</v>
      </c>
      <c r="L24" s="5">
        <f t="shared" si="22"/>
        <v>28</v>
      </c>
      <c r="M24" s="5">
        <f t="shared" si="20"/>
        <v>28</v>
      </c>
      <c r="N24" s="5">
        <f t="shared" si="23"/>
        <v>10</v>
      </c>
      <c r="O24" s="5"/>
      <c r="P24" s="5"/>
      <c r="Q24" s="5">
        <f t="shared" si="24"/>
        <v>0</v>
      </c>
      <c r="R24" s="5">
        <f t="shared" si="25"/>
        <v>18</v>
      </c>
      <c r="S24" s="5">
        <f t="shared" si="21"/>
        <v>62</v>
      </c>
      <c r="T24" s="5">
        <f t="shared" si="26"/>
        <v>18</v>
      </c>
      <c r="U24" s="54"/>
      <c r="V24" s="5"/>
      <c r="W24" s="5"/>
      <c r="X24" s="5"/>
      <c r="Y24" s="5"/>
      <c r="Z24" s="5"/>
      <c r="AA24" s="5"/>
      <c r="AB24" s="5"/>
      <c r="AC24" s="5"/>
      <c r="AD24" s="53"/>
      <c r="AE24" s="5"/>
      <c r="AF24" s="5"/>
      <c r="AG24" s="5"/>
      <c r="AH24" s="5"/>
      <c r="AI24" s="5"/>
      <c r="AJ24" s="5"/>
      <c r="AK24" s="5"/>
      <c r="AL24" s="5"/>
      <c r="AM24" s="53"/>
      <c r="AN24" s="5"/>
      <c r="AO24" s="5"/>
      <c r="AP24" s="5"/>
      <c r="AQ24" s="5"/>
      <c r="AR24" s="5"/>
      <c r="AS24" s="5"/>
      <c r="AT24" s="5"/>
      <c r="AU24" s="5"/>
      <c r="AV24" s="53">
        <v>3</v>
      </c>
      <c r="AW24" s="5">
        <f t="shared" si="28"/>
        <v>28</v>
      </c>
      <c r="AX24" s="35">
        <v>10</v>
      </c>
      <c r="AY24" s="35"/>
      <c r="AZ24" s="35"/>
      <c r="BA24" s="35"/>
      <c r="BB24" s="35">
        <v>18</v>
      </c>
      <c r="BC24" s="35">
        <v>62</v>
      </c>
      <c r="BD24" s="35">
        <v>18</v>
      </c>
      <c r="BE24" s="53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9"/>
      <c r="BT24" s="17" t="s">
        <v>148</v>
      </c>
      <c r="BU24" s="16" t="s">
        <v>73</v>
      </c>
      <c r="BV24" s="16" t="s">
        <v>79</v>
      </c>
    </row>
    <row r="25" spans="1:74" ht="21" customHeight="1" x14ac:dyDescent="0.2">
      <c r="A25" s="12" t="s">
        <v>7</v>
      </c>
      <c r="B25" s="13" t="s">
        <v>117</v>
      </c>
      <c r="C25" s="14" t="s">
        <v>51</v>
      </c>
      <c r="D25" s="42"/>
      <c r="E25" s="42"/>
      <c r="F25" s="42" t="s">
        <v>60</v>
      </c>
      <c r="G25" s="42"/>
      <c r="H25" s="5">
        <v>3</v>
      </c>
      <c r="I25" s="5">
        <f t="shared" si="17"/>
        <v>3</v>
      </c>
      <c r="J25" s="5">
        <f t="shared" si="18"/>
        <v>108</v>
      </c>
      <c r="K25" s="5">
        <f t="shared" si="19"/>
        <v>108</v>
      </c>
      <c r="L25" s="5">
        <f t="shared" si="22"/>
        <v>44</v>
      </c>
      <c r="M25" s="5">
        <f t="shared" si="20"/>
        <v>44</v>
      </c>
      <c r="N25" s="5">
        <f t="shared" si="23"/>
        <v>8</v>
      </c>
      <c r="O25" s="5"/>
      <c r="P25" s="5"/>
      <c r="Q25" s="5">
        <f t="shared" si="24"/>
        <v>10</v>
      </c>
      <c r="R25" s="5">
        <f t="shared" si="25"/>
        <v>26</v>
      </c>
      <c r="S25" s="5">
        <f t="shared" si="21"/>
        <v>64</v>
      </c>
      <c r="T25" s="5">
        <f t="shared" si="26"/>
        <v>0</v>
      </c>
      <c r="U25" s="59"/>
      <c r="V25" s="5"/>
      <c r="W25" s="5"/>
      <c r="X25" s="5"/>
      <c r="Y25" s="5"/>
      <c r="Z25" s="5"/>
      <c r="AA25" s="5"/>
      <c r="AB25" s="5"/>
      <c r="AC25" s="5"/>
      <c r="AD25" s="58"/>
      <c r="AE25" s="5"/>
      <c r="AF25" s="5"/>
      <c r="AG25" s="5"/>
      <c r="AH25" s="5"/>
      <c r="AI25" s="5"/>
      <c r="AJ25" s="5"/>
      <c r="AK25" s="5"/>
      <c r="AL25" s="5"/>
      <c r="AM25" s="58"/>
      <c r="AN25" s="5"/>
      <c r="AO25" s="5"/>
      <c r="AP25" s="5"/>
      <c r="AQ25" s="5"/>
      <c r="AR25" s="5"/>
      <c r="AS25" s="5"/>
      <c r="AT25" s="5"/>
      <c r="AU25" s="5"/>
      <c r="AV25" s="58">
        <v>3</v>
      </c>
      <c r="AW25" s="5">
        <f t="shared" si="28"/>
        <v>44</v>
      </c>
      <c r="AX25" s="35">
        <v>8</v>
      </c>
      <c r="AY25" s="35"/>
      <c r="AZ25" s="35"/>
      <c r="BA25" s="35">
        <v>10</v>
      </c>
      <c r="BB25" s="35">
        <v>26</v>
      </c>
      <c r="BC25" s="35">
        <v>64</v>
      </c>
      <c r="BD25" s="35"/>
      <c r="BE25" s="53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9"/>
      <c r="BT25" s="17" t="s">
        <v>80</v>
      </c>
      <c r="BU25" s="16" t="s">
        <v>89</v>
      </c>
      <c r="BV25" s="16" t="s">
        <v>81</v>
      </c>
    </row>
    <row r="26" spans="1:74" s="24" customFormat="1" ht="17.25" customHeight="1" x14ac:dyDescent="0.2">
      <c r="A26" s="19" t="s">
        <v>7</v>
      </c>
      <c r="B26" s="20" t="s">
        <v>118</v>
      </c>
      <c r="C26" s="21" t="s">
        <v>119</v>
      </c>
      <c r="D26" s="2"/>
      <c r="E26" s="2" t="s">
        <v>61</v>
      </c>
      <c r="F26" s="2"/>
      <c r="G26" s="2"/>
      <c r="H26" s="4">
        <v>2</v>
      </c>
      <c r="I26" s="4">
        <f t="shared" si="17"/>
        <v>2</v>
      </c>
      <c r="J26" s="4">
        <f t="shared" si="18"/>
        <v>72</v>
      </c>
      <c r="K26" s="4">
        <f t="shared" si="19"/>
        <v>72</v>
      </c>
      <c r="L26" s="5">
        <f t="shared" si="22"/>
        <v>26</v>
      </c>
      <c r="M26" s="4">
        <f t="shared" si="20"/>
        <v>26</v>
      </c>
      <c r="N26" s="4">
        <f t="shared" si="23"/>
        <v>8</v>
      </c>
      <c r="O26" s="4"/>
      <c r="P26" s="4"/>
      <c r="Q26" s="4">
        <f t="shared" si="24"/>
        <v>18</v>
      </c>
      <c r="R26" s="4">
        <f t="shared" si="25"/>
        <v>0</v>
      </c>
      <c r="S26" s="4">
        <f t="shared" si="21"/>
        <v>46</v>
      </c>
      <c r="T26" s="4">
        <f t="shared" si="26"/>
        <v>0</v>
      </c>
      <c r="U26" s="59"/>
      <c r="V26" s="4"/>
      <c r="W26" s="4"/>
      <c r="X26" s="4"/>
      <c r="Y26" s="4"/>
      <c r="Z26" s="4"/>
      <c r="AA26" s="4"/>
      <c r="AB26" s="4"/>
      <c r="AC26" s="4"/>
      <c r="AD26" s="58"/>
      <c r="AE26" s="4"/>
      <c r="AF26" s="4"/>
      <c r="AG26" s="4"/>
      <c r="AH26" s="4"/>
      <c r="AI26" s="4"/>
      <c r="AJ26" s="4"/>
      <c r="AK26" s="4"/>
      <c r="AL26" s="4"/>
      <c r="AM26" s="58">
        <v>2</v>
      </c>
      <c r="AN26" s="4">
        <f t="shared" si="27"/>
        <v>26</v>
      </c>
      <c r="AO26" s="4">
        <v>8</v>
      </c>
      <c r="AP26" s="4"/>
      <c r="AQ26" s="4"/>
      <c r="AR26" s="4">
        <v>18</v>
      </c>
      <c r="AS26" s="4"/>
      <c r="AT26" s="4">
        <v>46</v>
      </c>
      <c r="AU26" s="4"/>
      <c r="AV26" s="58"/>
      <c r="AW26" s="36"/>
      <c r="AX26" s="36"/>
      <c r="AY26" s="36"/>
      <c r="AZ26" s="36"/>
      <c r="BA26" s="36"/>
      <c r="BB26" s="36"/>
      <c r="BC26" s="36"/>
      <c r="BD26" s="36"/>
      <c r="BE26" s="58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2"/>
      <c r="BT26" s="22"/>
      <c r="BU26" s="23"/>
      <c r="BV26" s="23"/>
    </row>
    <row r="27" spans="1:74" ht="19.5" customHeight="1" x14ac:dyDescent="0.2">
      <c r="A27" s="12" t="s">
        <v>13</v>
      </c>
      <c r="B27" s="13" t="s">
        <v>120</v>
      </c>
      <c r="C27" s="14" t="s">
        <v>52</v>
      </c>
      <c r="D27" s="2"/>
      <c r="E27" s="42" t="s">
        <v>61</v>
      </c>
      <c r="F27" s="2"/>
      <c r="G27" s="2"/>
      <c r="H27" s="5">
        <v>2</v>
      </c>
      <c r="I27" s="5">
        <f t="shared" si="17"/>
        <v>2</v>
      </c>
      <c r="J27" s="5">
        <f t="shared" si="18"/>
        <v>72</v>
      </c>
      <c r="K27" s="5">
        <f t="shared" si="19"/>
        <v>72</v>
      </c>
      <c r="L27" s="5">
        <f t="shared" si="22"/>
        <v>26</v>
      </c>
      <c r="M27" s="5">
        <f t="shared" si="20"/>
        <v>26</v>
      </c>
      <c r="N27" s="5">
        <f t="shared" si="23"/>
        <v>8</v>
      </c>
      <c r="O27" s="5"/>
      <c r="P27" s="5"/>
      <c r="Q27" s="5">
        <f t="shared" si="24"/>
        <v>18</v>
      </c>
      <c r="R27" s="5">
        <f t="shared" si="25"/>
        <v>0</v>
      </c>
      <c r="S27" s="5">
        <f t="shared" si="21"/>
        <v>46</v>
      </c>
      <c r="T27" s="5">
        <f t="shared" si="26"/>
        <v>0</v>
      </c>
      <c r="U27" s="59"/>
      <c r="V27" s="4"/>
      <c r="W27" s="4"/>
      <c r="X27" s="4"/>
      <c r="Y27" s="4"/>
      <c r="Z27" s="4"/>
      <c r="AA27" s="4"/>
      <c r="AB27" s="4"/>
      <c r="AC27" s="4"/>
      <c r="AD27" s="58"/>
      <c r="AE27" s="5"/>
      <c r="AF27" s="4"/>
      <c r="AG27" s="4"/>
      <c r="AH27" s="4"/>
      <c r="AI27" s="4"/>
      <c r="AJ27" s="4"/>
      <c r="AK27" s="4"/>
      <c r="AL27" s="4"/>
      <c r="AM27" s="53">
        <v>2</v>
      </c>
      <c r="AN27" s="5">
        <f t="shared" si="27"/>
        <v>26</v>
      </c>
      <c r="AO27" s="5">
        <v>8</v>
      </c>
      <c r="AP27" s="5"/>
      <c r="AQ27" s="5"/>
      <c r="AR27" s="5">
        <v>18</v>
      </c>
      <c r="AS27" s="5"/>
      <c r="AT27" s="5">
        <v>46</v>
      </c>
      <c r="AU27" s="4"/>
      <c r="AV27" s="58"/>
      <c r="AW27" s="35"/>
      <c r="AX27" s="36"/>
      <c r="AY27" s="36"/>
      <c r="AZ27" s="36"/>
      <c r="BA27" s="36"/>
      <c r="BB27" s="36"/>
      <c r="BC27" s="36"/>
      <c r="BD27" s="36"/>
      <c r="BE27" s="58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2"/>
      <c r="BT27" s="17" t="s">
        <v>82</v>
      </c>
      <c r="BU27" s="16" t="s">
        <v>83</v>
      </c>
      <c r="BV27" s="16" t="s">
        <v>83</v>
      </c>
    </row>
    <row r="28" spans="1:74" ht="18" customHeight="1" x14ac:dyDescent="0.2">
      <c r="A28" s="12" t="s">
        <v>7</v>
      </c>
      <c r="B28" s="13" t="s">
        <v>121</v>
      </c>
      <c r="C28" s="14" t="s">
        <v>53</v>
      </c>
      <c r="D28" s="42"/>
      <c r="E28" s="42" t="s">
        <v>61</v>
      </c>
      <c r="F28" s="42"/>
      <c r="G28" s="42"/>
      <c r="H28" s="5">
        <v>2</v>
      </c>
      <c r="I28" s="5">
        <f t="shared" si="17"/>
        <v>2</v>
      </c>
      <c r="J28" s="5">
        <f t="shared" si="18"/>
        <v>72</v>
      </c>
      <c r="K28" s="5">
        <f t="shared" si="19"/>
        <v>72</v>
      </c>
      <c r="L28" s="5">
        <f t="shared" si="22"/>
        <v>26</v>
      </c>
      <c r="M28" s="5">
        <f t="shared" si="20"/>
        <v>26</v>
      </c>
      <c r="N28" s="5">
        <f t="shared" si="23"/>
        <v>8</v>
      </c>
      <c r="O28" s="5"/>
      <c r="P28" s="5"/>
      <c r="Q28" s="5">
        <f t="shared" si="24"/>
        <v>18</v>
      </c>
      <c r="R28" s="5">
        <f t="shared" si="25"/>
        <v>0</v>
      </c>
      <c r="S28" s="5">
        <f t="shared" si="21"/>
        <v>46</v>
      </c>
      <c r="T28" s="5">
        <f t="shared" si="26"/>
        <v>0</v>
      </c>
      <c r="U28" s="59"/>
      <c r="V28" s="5"/>
      <c r="W28" s="5"/>
      <c r="X28" s="5"/>
      <c r="Y28" s="5"/>
      <c r="Z28" s="5"/>
      <c r="AA28" s="5"/>
      <c r="AB28" s="5"/>
      <c r="AC28" s="5"/>
      <c r="AD28" s="58"/>
      <c r="AE28" s="5"/>
      <c r="AF28" s="5"/>
      <c r="AG28" s="5"/>
      <c r="AH28" s="5"/>
      <c r="AI28" s="5"/>
      <c r="AJ28" s="5"/>
      <c r="AK28" s="5"/>
      <c r="AL28" s="5"/>
      <c r="AM28" s="53">
        <v>2</v>
      </c>
      <c r="AN28" s="5">
        <f t="shared" si="27"/>
        <v>26</v>
      </c>
      <c r="AO28" s="5">
        <v>8</v>
      </c>
      <c r="AP28" s="5"/>
      <c r="AQ28" s="5"/>
      <c r="AR28" s="5">
        <v>18</v>
      </c>
      <c r="AS28" s="5"/>
      <c r="AT28" s="5">
        <v>46</v>
      </c>
      <c r="AU28" s="5"/>
      <c r="AV28" s="58"/>
      <c r="AW28" s="35"/>
      <c r="AX28" s="35"/>
      <c r="AY28" s="35"/>
      <c r="AZ28" s="35"/>
      <c r="BA28" s="35"/>
      <c r="BB28" s="35"/>
      <c r="BC28" s="35"/>
      <c r="BD28" s="35"/>
      <c r="BE28" s="53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9"/>
      <c r="BT28" s="17" t="s">
        <v>82</v>
      </c>
      <c r="BU28" s="16" t="s">
        <v>83</v>
      </c>
      <c r="BV28" s="16" t="s">
        <v>83</v>
      </c>
    </row>
    <row r="29" spans="1:74" s="24" customFormat="1" ht="15.75" customHeight="1" x14ac:dyDescent="0.15">
      <c r="A29" s="19" t="s">
        <v>7</v>
      </c>
      <c r="B29" s="20" t="s">
        <v>125</v>
      </c>
      <c r="C29" s="21" t="s">
        <v>122</v>
      </c>
      <c r="D29" s="2"/>
      <c r="E29" s="2" t="s">
        <v>62</v>
      </c>
      <c r="F29" s="2"/>
      <c r="G29" s="2"/>
      <c r="H29" s="4">
        <v>2</v>
      </c>
      <c r="I29" s="4">
        <f t="shared" si="17"/>
        <v>2</v>
      </c>
      <c r="J29" s="4">
        <f t="shared" si="18"/>
        <v>72</v>
      </c>
      <c r="K29" s="4">
        <f t="shared" si="19"/>
        <v>72</v>
      </c>
      <c r="L29" s="5">
        <f t="shared" si="22"/>
        <v>24</v>
      </c>
      <c r="M29" s="4">
        <f t="shared" si="20"/>
        <v>24</v>
      </c>
      <c r="N29" s="4">
        <f t="shared" si="23"/>
        <v>8</v>
      </c>
      <c r="O29" s="4"/>
      <c r="P29" s="4"/>
      <c r="Q29" s="4">
        <f t="shared" si="24"/>
        <v>0</v>
      </c>
      <c r="R29" s="4">
        <f t="shared" si="25"/>
        <v>16</v>
      </c>
      <c r="S29" s="4">
        <f t="shared" si="21"/>
        <v>48</v>
      </c>
      <c r="T29" s="4">
        <f t="shared" si="26"/>
        <v>0</v>
      </c>
      <c r="U29" s="59"/>
      <c r="V29" s="4"/>
      <c r="W29" s="4"/>
      <c r="X29" s="4"/>
      <c r="Y29" s="4"/>
      <c r="Z29" s="4"/>
      <c r="AA29" s="4"/>
      <c r="AB29" s="4"/>
      <c r="AC29" s="4"/>
      <c r="AD29" s="58"/>
      <c r="AE29" s="4"/>
      <c r="AF29" s="4"/>
      <c r="AG29" s="4"/>
      <c r="AH29" s="4"/>
      <c r="AI29" s="4"/>
      <c r="AJ29" s="4"/>
      <c r="AK29" s="4"/>
      <c r="AL29" s="4"/>
      <c r="AM29" s="58"/>
      <c r="AN29" s="4"/>
      <c r="AO29" s="4"/>
      <c r="AP29" s="4"/>
      <c r="AQ29" s="4"/>
      <c r="AR29" s="4"/>
      <c r="AS29" s="4"/>
      <c r="AT29" s="4"/>
      <c r="AU29" s="4"/>
      <c r="AV29" s="58"/>
      <c r="AW29" s="36"/>
      <c r="AX29" s="36"/>
      <c r="AY29" s="36"/>
      <c r="AZ29" s="36"/>
      <c r="BA29" s="36"/>
      <c r="BB29" s="36"/>
      <c r="BC29" s="36"/>
      <c r="BD29" s="36"/>
      <c r="BE29" s="58">
        <v>2</v>
      </c>
      <c r="BF29" s="4">
        <f>BG29+BH29+BI29</f>
        <v>24</v>
      </c>
      <c r="BG29" s="4">
        <v>8</v>
      </c>
      <c r="BH29" s="4"/>
      <c r="BI29" s="4">
        <v>16</v>
      </c>
      <c r="BJ29" s="4">
        <v>48</v>
      </c>
      <c r="BK29" s="4"/>
      <c r="BL29" s="4"/>
      <c r="BM29" s="4"/>
      <c r="BN29" s="4"/>
      <c r="BO29" s="4"/>
      <c r="BP29" s="4"/>
      <c r="BQ29" s="4"/>
      <c r="BR29" s="4"/>
      <c r="BS29" s="2"/>
      <c r="BT29" s="17"/>
      <c r="BU29" s="16"/>
      <c r="BV29" s="16"/>
    </row>
    <row r="30" spans="1:74" ht="18" customHeight="1" x14ac:dyDescent="0.2">
      <c r="A30" s="12" t="s">
        <v>13</v>
      </c>
      <c r="B30" s="13" t="s">
        <v>126</v>
      </c>
      <c r="C30" s="14" t="s">
        <v>54</v>
      </c>
      <c r="D30" s="42"/>
      <c r="E30" s="42" t="s">
        <v>62</v>
      </c>
      <c r="F30" s="42"/>
      <c r="G30" s="42"/>
      <c r="H30" s="5">
        <v>2</v>
      </c>
      <c r="I30" s="5">
        <f t="shared" si="17"/>
        <v>2</v>
      </c>
      <c r="J30" s="5">
        <f t="shared" si="18"/>
        <v>72</v>
      </c>
      <c r="K30" s="5">
        <f t="shared" si="19"/>
        <v>72</v>
      </c>
      <c r="L30" s="5">
        <f t="shared" si="22"/>
        <v>24</v>
      </c>
      <c r="M30" s="5">
        <f t="shared" si="20"/>
        <v>24</v>
      </c>
      <c r="N30" s="5">
        <f t="shared" si="23"/>
        <v>8</v>
      </c>
      <c r="O30" s="5"/>
      <c r="P30" s="5"/>
      <c r="Q30" s="5">
        <f t="shared" si="24"/>
        <v>0</v>
      </c>
      <c r="R30" s="5">
        <f t="shared" si="25"/>
        <v>16</v>
      </c>
      <c r="S30" s="5">
        <f t="shared" si="21"/>
        <v>48</v>
      </c>
      <c r="T30" s="5">
        <f t="shared" si="26"/>
        <v>0</v>
      </c>
      <c r="U30" s="59"/>
      <c r="V30" s="5"/>
      <c r="W30" s="5"/>
      <c r="X30" s="5"/>
      <c r="Y30" s="5"/>
      <c r="Z30" s="5"/>
      <c r="AA30" s="5"/>
      <c r="AB30" s="5"/>
      <c r="AC30" s="5"/>
      <c r="AD30" s="58"/>
      <c r="AE30" s="5"/>
      <c r="AF30" s="5"/>
      <c r="AG30" s="5"/>
      <c r="AH30" s="5"/>
      <c r="AI30" s="5"/>
      <c r="AJ30" s="5"/>
      <c r="AK30" s="5"/>
      <c r="AL30" s="5"/>
      <c r="AM30" s="58"/>
      <c r="AN30" s="5"/>
      <c r="AO30" s="5"/>
      <c r="AP30" s="5"/>
      <c r="AQ30" s="5"/>
      <c r="AR30" s="5"/>
      <c r="AS30" s="5"/>
      <c r="AT30" s="5"/>
      <c r="AU30" s="5"/>
      <c r="AV30" s="58"/>
      <c r="AW30" s="35"/>
      <c r="AX30" s="35"/>
      <c r="AY30" s="35"/>
      <c r="AZ30" s="35"/>
      <c r="BA30" s="35"/>
      <c r="BB30" s="35"/>
      <c r="BC30" s="35"/>
      <c r="BD30" s="35"/>
      <c r="BE30" s="53">
        <v>2</v>
      </c>
      <c r="BF30" s="5">
        <f t="shared" ref="BF30:BF34" si="29">BG30+BH30+BI30</f>
        <v>24</v>
      </c>
      <c r="BG30" s="5">
        <v>8</v>
      </c>
      <c r="BH30" s="5"/>
      <c r="BI30" s="5">
        <v>16</v>
      </c>
      <c r="BJ30" s="5">
        <v>48</v>
      </c>
      <c r="BK30" s="5"/>
      <c r="BL30" s="5"/>
      <c r="BM30" s="5"/>
      <c r="BN30" s="5"/>
      <c r="BO30" s="5"/>
      <c r="BP30" s="5"/>
      <c r="BQ30" s="5"/>
      <c r="BR30" s="5"/>
      <c r="BS30" s="9"/>
      <c r="BT30" s="17" t="s">
        <v>84</v>
      </c>
      <c r="BU30" s="16" t="s">
        <v>73</v>
      </c>
      <c r="BV30" s="16" t="s">
        <v>85</v>
      </c>
    </row>
    <row r="31" spans="1:74" ht="18" customHeight="1" x14ac:dyDescent="0.2">
      <c r="A31" s="12" t="s">
        <v>13</v>
      </c>
      <c r="B31" s="13" t="s">
        <v>127</v>
      </c>
      <c r="C31" s="14" t="s">
        <v>96</v>
      </c>
      <c r="D31" s="42"/>
      <c r="E31" s="42" t="s">
        <v>62</v>
      </c>
      <c r="F31" s="42"/>
      <c r="G31" s="42"/>
      <c r="H31" s="5">
        <v>2</v>
      </c>
      <c r="I31" s="5">
        <f t="shared" si="17"/>
        <v>2</v>
      </c>
      <c r="J31" s="5">
        <f t="shared" si="18"/>
        <v>72</v>
      </c>
      <c r="K31" s="5">
        <f t="shared" si="19"/>
        <v>72</v>
      </c>
      <c r="L31" s="5">
        <f t="shared" si="22"/>
        <v>24</v>
      </c>
      <c r="M31" s="5">
        <f t="shared" si="20"/>
        <v>24</v>
      </c>
      <c r="N31" s="5">
        <f t="shared" si="23"/>
        <v>8</v>
      </c>
      <c r="O31" s="5"/>
      <c r="P31" s="5"/>
      <c r="Q31" s="5">
        <f t="shared" si="24"/>
        <v>0</v>
      </c>
      <c r="R31" s="5">
        <f t="shared" si="25"/>
        <v>16</v>
      </c>
      <c r="S31" s="5">
        <f t="shared" si="21"/>
        <v>48</v>
      </c>
      <c r="T31" s="5">
        <f t="shared" si="26"/>
        <v>0</v>
      </c>
      <c r="U31" s="59"/>
      <c r="V31" s="5"/>
      <c r="W31" s="5"/>
      <c r="X31" s="5"/>
      <c r="Y31" s="5"/>
      <c r="Z31" s="5"/>
      <c r="AA31" s="5"/>
      <c r="AB31" s="5"/>
      <c r="AC31" s="5"/>
      <c r="AD31" s="58"/>
      <c r="AE31" s="5"/>
      <c r="AF31" s="5"/>
      <c r="AG31" s="5"/>
      <c r="AH31" s="5"/>
      <c r="AI31" s="5"/>
      <c r="AJ31" s="5"/>
      <c r="AK31" s="5"/>
      <c r="AL31" s="5"/>
      <c r="AM31" s="58"/>
      <c r="AN31" s="5"/>
      <c r="AO31" s="5"/>
      <c r="AP31" s="5"/>
      <c r="AQ31" s="5"/>
      <c r="AR31" s="5"/>
      <c r="AS31" s="5"/>
      <c r="AT31" s="5"/>
      <c r="AU31" s="5"/>
      <c r="AV31" s="58"/>
      <c r="AW31" s="35"/>
      <c r="AX31" s="35"/>
      <c r="AY31" s="35"/>
      <c r="AZ31" s="35"/>
      <c r="BA31" s="35"/>
      <c r="BB31" s="35"/>
      <c r="BC31" s="35"/>
      <c r="BD31" s="35"/>
      <c r="BE31" s="53">
        <v>2</v>
      </c>
      <c r="BF31" s="5">
        <f t="shared" si="29"/>
        <v>24</v>
      </c>
      <c r="BG31" s="5">
        <v>8</v>
      </c>
      <c r="BH31" s="5"/>
      <c r="BI31" s="5">
        <v>16</v>
      </c>
      <c r="BJ31" s="5">
        <v>48</v>
      </c>
      <c r="BK31" s="5"/>
      <c r="BL31" s="5"/>
      <c r="BM31" s="5"/>
      <c r="BN31" s="5"/>
      <c r="BO31" s="5"/>
      <c r="BP31" s="5"/>
      <c r="BQ31" s="5"/>
      <c r="BR31" s="5"/>
      <c r="BS31" s="9"/>
      <c r="BT31" s="17" t="s">
        <v>84</v>
      </c>
      <c r="BU31" s="16" t="s">
        <v>86</v>
      </c>
      <c r="BV31" s="16" t="s">
        <v>85</v>
      </c>
    </row>
    <row r="32" spans="1:74" s="24" customFormat="1" ht="15.75" customHeight="1" x14ac:dyDescent="0.15">
      <c r="A32" s="25" t="s">
        <v>7</v>
      </c>
      <c r="B32" s="20" t="s">
        <v>124</v>
      </c>
      <c r="C32" s="26" t="s">
        <v>123</v>
      </c>
      <c r="D32" s="2"/>
      <c r="E32" s="2" t="s">
        <v>62</v>
      </c>
      <c r="F32" s="2"/>
      <c r="G32" s="2"/>
      <c r="H32" s="4">
        <v>2</v>
      </c>
      <c r="I32" s="4">
        <f t="shared" si="17"/>
        <v>2</v>
      </c>
      <c r="J32" s="4">
        <f t="shared" si="18"/>
        <v>72</v>
      </c>
      <c r="K32" s="4">
        <f t="shared" si="19"/>
        <v>72</v>
      </c>
      <c r="L32" s="5">
        <f t="shared" si="22"/>
        <v>24</v>
      </c>
      <c r="M32" s="4">
        <f t="shared" si="20"/>
        <v>24</v>
      </c>
      <c r="N32" s="4">
        <f t="shared" si="23"/>
        <v>8</v>
      </c>
      <c r="O32" s="4"/>
      <c r="P32" s="4"/>
      <c r="Q32" s="4">
        <f t="shared" si="24"/>
        <v>16</v>
      </c>
      <c r="R32" s="4">
        <f t="shared" si="25"/>
        <v>0</v>
      </c>
      <c r="S32" s="4">
        <f t="shared" si="21"/>
        <v>48</v>
      </c>
      <c r="T32" s="4">
        <f t="shared" si="26"/>
        <v>0</v>
      </c>
      <c r="U32" s="59"/>
      <c r="V32" s="4"/>
      <c r="W32" s="4"/>
      <c r="X32" s="4"/>
      <c r="Y32" s="4"/>
      <c r="Z32" s="4"/>
      <c r="AA32" s="4"/>
      <c r="AB32" s="4"/>
      <c r="AC32" s="4"/>
      <c r="AD32" s="58"/>
      <c r="AE32" s="4"/>
      <c r="AF32" s="4"/>
      <c r="AG32" s="4"/>
      <c r="AH32" s="4"/>
      <c r="AI32" s="4"/>
      <c r="AJ32" s="4"/>
      <c r="AK32" s="4"/>
      <c r="AL32" s="4"/>
      <c r="AM32" s="58"/>
      <c r="AN32" s="4"/>
      <c r="AO32" s="4"/>
      <c r="AP32" s="4"/>
      <c r="AQ32" s="4"/>
      <c r="AR32" s="4"/>
      <c r="AS32" s="4"/>
      <c r="AT32" s="4"/>
      <c r="AU32" s="4"/>
      <c r="AV32" s="58"/>
      <c r="AW32" s="36"/>
      <c r="AX32" s="36"/>
      <c r="AY32" s="36"/>
      <c r="AZ32" s="36"/>
      <c r="BA32" s="36"/>
      <c r="BB32" s="36"/>
      <c r="BC32" s="36"/>
      <c r="BD32" s="36"/>
      <c r="BE32" s="58">
        <v>2</v>
      </c>
      <c r="BF32" s="4">
        <f t="shared" si="29"/>
        <v>24</v>
      </c>
      <c r="BG32" s="4">
        <v>8</v>
      </c>
      <c r="BH32" s="4">
        <v>16</v>
      </c>
      <c r="BI32" s="4"/>
      <c r="BJ32" s="4">
        <v>48</v>
      </c>
      <c r="BK32" s="4"/>
      <c r="BL32" s="4"/>
      <c r="BM32" s="4"/>
      <c r="BN32" s="4"/>
      <c r="BO32" s="4"/>
      <c r="BP32" s="4"/>
      <c r="BQ32" s="4"/>
      <c r="BR32" s="4"/>
      <c r="BS32" s="2"/>
      <c r="BT32" s="17"/>
      <c r="BU32" s="16"/>
      <c r="BV32" s="16"/>
    </row>
    <row r="33" spans="1:74" ht="18.75" customHeight="1" x14ac:dyDescent="0.2">
      <c r="A33" s="27" t="s">
        <v>13</v>
      </c>
      <c r="B33" s="13" t="s">
        <v>128</v>
      </c>
      <c r="C33" s="28" t="s">
        <v>55</v>
      </c>
      <c r="D33" s="42"/>
      <c r="E33" s="42" t="s">
        <v>62</v>
      </c>
      <c r="F33" s="42"/>
      <c r="G33" s="42"/>
      <c r="H33" s="5">
        <v>2</v>
      </c>
      <c r="I33" s="5">
        <f t="shared" si="17"/>
        <v>2</v>
      </c>
      <c r="J33" s="5">
        <f t="shared" si="18"/>
        <v>72</v>
      </c>
      <c r="K33" s="5">
        <f t="shared" si="19"/>
        <v>72</v>
      </c>
      <c r="L33" s="5">
        <f t="shared" si="22"/>
        <v>24</v>
      </c>
      <c r="M33" s="5">
        <f t="shared" si="20"/>
        <v>24</v>
      </c>
      <c r="N33" s="5">
        <f t="shared" si="23"/>
        <v>8</v>
      </c>
      <c r="O33" s="5"/>
      <c r="P33" s="5"/>
      <c r="Q33" s="5">
        <f t="shared" si="24"/>
        <v>16</v>
      </c>
      <c r="R33" s="5">
        <f t="shared" si="25"/>
        <v>0</v>
      </c>
      <c r="S33" s="5">
        <f t="shared" si="21"/>
        <v>48</v>
      </c>
      <c r="T33" s="5">
        <f t="shared" si="26"/>
        <v>0</v>
      </c>
      <c r="U33" s="59"/>
      <c r="V33" s="5"/>
      <c r="W33" s="5"/>
      <c r="X33" s="5"/>
      <c r="Y33" s="5"/>
      <c r="Z33" s="5"/>
      <c r="AA33" s="5"/>
      <c r="AB33" s="5"/>
      <c r="AC33" s="5"/>
      <c r="AD33" s="58"/>
      <c r="AE33" s="5"/>
      <c r="AF33" s="5"/>
      <c r="AG33" s="5"/>
      <c r="AH33" s="5"/>
      <c r="AI33" s="5"/>
      <c r="AJ33" s="5"/>
      <c r="AK33" s="5"/>
      <c r="AL33" s="5"/>
      <c r="AM33" s="58"/>
      <c r="AN33" s="5"/>
      <c r="AO33" s="5"/>
      <c r="AP33" s="5"/>
      <c r="AQ33" s="5"/>
      <c r="AR33" s="5"/>
      <c r="AS33" s="5"/>
      <c r="AT33" s="5"/>
      <c r="AU33" s="5"/>
      <c r="AV33" s="58"/>
      <c r="AW33" s="35"/>
      <c r="AX33" s="35"/>
      <c r="AY33" s="35"/>
      <c r="AZ33" s="35"/>
      <c r="BA33" s="35"/>
      <c r="BB33" s="35"/>
      <c r="BC33" s="35"/>
      <c r="BD33" s="35"/>
      <c r="BE33" s="53">
        <v>2</v>
      </c>
      <c r="BF33" s="5">
        <f t="shared" si="29"/>
        <v>24</v>
      </c>
      <c r="BG33" s="5">
        <v>8</v>
      </c>
      <c r="BH33" s="5">
        <v>16</v>
      </c>
      <c r="BI33" s="5"/>
      <c r="BJ33" s="5">
        <v>48</v>
      </c>
      <c r="BK33" s="5"/>
      <c r="BL33" s="5"/>
      <c r="BM33" s="5"/>
      <c r="BN33" s="5"/>
      <c r="BO33" s="5"/>
      <c r="BP33" s="5"/>
      <c r="BQ33" s="5"/>
      <c r="BR33" s="5"/>
      <c r="BS33" s="9"/>
      <c r="BT33" s="17" t="s">
        <v>74</v>
      </c>
      <c r="BU33" s="16"/>
      <c r="BV33" s="16" t="s">
        <v>143</v>
      </c>
    </row>
    <row r="34" spans="1:74" ht="20.25" customHeight="1" x14ac:dyDescent="0.2">
      <c r="A34" s="25" t="s">
        <v>7</v>
      </c>
      <c r="B34" s="13" t="s">
        <v>129</v>
      </c>
      <c r="C34" s="28" t="s">
        <v>56</v>
      </c>
      <c r="D34" s="42"/>
      <c r="E34" s="42" t="s">
        <v>62</v>
      </c>
      <c r="F34" s="42"/>
      <c r="G34" s="42"/>
      <c r="H34" s="5">
        <v>2</v>
      </c>
      <c r="I34" s="5">
        <f t="shared" si="17"/>
        <v>2</v>
      </c>
      <c r="J34" s="5">
        <f t="shared" si="18"/>
        <v>72</v>
      </c>
      <c r="K34" s="5">
        <f t="shared" si="19"/>
        <v>72</v>
      </c>
      <c r="L34" s="5">
        <f t="shared" si="22"/>
        <v>24</v>
      </c>
      <c r="M34" s="5">
        <f t="shared" si="20"/>
        <v>24</v>
      </c>
      <c r="N34" s="5">
        <f t="shared" si="23"/>
        <v>8</v>
      </c>
      <c r="O34" s="5"/>
      <c r="P34" s="5"/>
      <c r="Q34" s="5">
        <f t="shared" si="24"/>
        <v>16</v>
      </c>
      <c r="R34" s="5">
        <f t="shared" si="25"/>
        <v>0</v>
      </c>
      <c r="S34" s="5">
        <f t="shared" si="21"/>
        <v>48</v>
      </c>
      <c r="T34" s="5">
        <f t="shared" si="26"/>
        <v>0</v>
      </c>
      <c r="U34" s="59"/>
      <c r="V34" s="5"/>
      <c r="W34" s="5"/>
      <c r="X34" s="5"/>
      <c r="Y34" s="5"/>
      <c r="Z34" s="5"/>
      <c r="AA34" s="5"/>
      <c r="AB34" s="5"/>
      <c r="AC34" s="5"/>
      <c r="AD34" s="58"/>
      <c r="AE34" s="5"/>
      <c r="AF34" s="5"/>
      <c r="AG34" s="5"/>
      <c r="AH34" s="5"/>
      <c r="AI34" s="5"/>
      <c r="AJ34" s="5"/>
      <c r="AK34" s="5"/>
      <c r="AL34" s="5"/>
      <c r="AM34" s="58"/>
      <c r="AN34" s="5"/>
      <c r="AO34" s="5"/>
      <c r="AP34" s="5"/>
      <c r="AQ34" s="5"/>
      <c r="AR34" s="5"/>
      <c r="AS34" s="5"/>
      <c r="AT34" s="5"/>
      <c r="AU34" s="5"/>
      <c r="AV34" s="58"/>
      <c r="AW34" s="35"/>
      <c r="AX34" s="35"/>
      <c r="AY34" s="35"/>
      <c r="AZ34" s="35"/>
      <c r="BA34" s="35"/>
      <c r="BB34" s="35"/>
      <c r="BC34" s="35"/>
      <c r="BD34" s="35"/>
      <c r="BE34" s="53">
        <v>2</v>
      </c>
      <c r="BF34" s="5">
        <f t="shared" si="29"/>
        <v>24</v>
      </c>
      <c r="BG34" s="5">
        <v>8</v>
      </c>
      <c r="BH34" s="5">
        <v>16</v>
      </c>
      <c r="BI34" s="5"/>
      <c r="BJ34" s="5">
        <v>48</v>
      </c>
      <c r="BK34" s="5"/>
      <c r="BL34" s="5"/>
      <c r="BM34" s="5"/>
      <c r="BN34" s="5"/>
      <c r="BO34" s="5"/>
      <c r="BP34" s="5"/>
      <c r="BQ34" s="5"/>
      <c r="BR34" s="5"/>
      <c r="BS34" s="9"/>
      <c r="BT34" s="17" t="s">
        <v>74</v>
      </c>
      <c r="BU34" s="16"/>
      <c r="BV34" s="16" t="s">
        <v>143</v>
      </c>
    </row>
    <row r="35" spans="1:74" ht="21.75" customHeight="1" x14ac:dyDescent="0.2">
      <c r="A35" s="42"/>
      <c r="B35" s="29"/>
      <c r="C35" s="3"/>
      <c r="D35" s="42"/>
      <c r="E35" s="42"/>
      <c r="F35" s="42"/>
      <c r="G35" s="42"/>
      <c r="H35" s="5">
        <v>44</v>
      </c>
      <c r="I35" s="5">
        <v>44</v>
      </c>
      <c r="J35" s="5">
        <f t="shared" si="18"/>
        <v>1584</v>
      </c>
      <c r="K35" s="5">
        <f t="shared" si="18"/>
        <v>1584</v>
      </c>
      <c r="L35" s="5">
        <f t="shared" si="22"/>
        <v>510</v>
      </c>
      <c r="M35" s="5">
        <f t="shared" ref="M35:BK35" si="30">M17+M18+M19+M20+M21+M22+M23+M24+M25+M26+M29+M32</f>
        <v>510</v>
      </c>
      <c r="N35" s="5">
        <f t="shared" si="30"/>
        <v>186</v>
      </c>
      <c r="O35" s="5">
        <f t="shared" si="30"/>
        <v>0</v>
      </c>
      <c r="P35" s="5">
        <f t="shared" si="30"/>
        <v>0</v>
      </c>
      <c r="Q35" s="5">
        <f t="shared" si="30"/>
        <v>50</v>
      </c>
      <c r="R35" s="5">
        <f t="shared" si="30"/>
        <v>274</v>
      </c>
      <c r="S35" s="5">
        <f t="shared" si="30"/>
        <v>984</v>
      </c>
      <c r="T35" s="5">
        <f t="shared" si="30"/>
        <v>90</v>
      </c>
      <c r="U35" s="53">
        <f t="shared" si="30"/>
        <v>0</v>
      </c>
      <c r="V35" s="5">
        <f t="shared" si="30"/>
        <v>0</v>
      </c>
      <c r="W35" s="5">
        <f t="shared" si="30"/>
        <v>0</v>
      </c>
      <c r="X35" s="5">
        <f t="shared" si="30"/>
        <v>0</v>
      </c>
      <c r="Y35" s="5">
        <f t="shared" si="30"/>
        <v>0</v>
      </c>
      <c r="Z35" s="5">
        <f t="shared" si="30"/>
        <v>0</v>
      </c>
      <c r="AA35" s="5">
        <f t="shared" si="30"/>
        <v>0</v>
      </c>
      <c r="AB35" s="5">
        <f t="shared" si="30"/>
        <v>0</v>
      </c>
      <c r="AC35" s="5">
        <f t="shared" si="30"/>
        <v>0</v>
      </c>
      <c r="AD35" s="53">
        <f t="shared" si="30"/>
        <v>0</v>
      </c>
      <c r="AE35" s="5">
        <f t="shared" si="30"/>
        <v>0</v>
      </c>
      <c r="AF35" s="5">
        <f t="shared" si="30"/>
        <v>0</v>
      </c>
      <c r="AG35" s="5">
        <f t="shared" si="30"/>
        <v>0</v>
      </c>
      <c r="AH35" s="5">
        <f t="shared" si="30"/>
        <v>0</v>
      </c>
      <c r="AI35" s="5">
        <f t="shared" si="30"/>
        <v>0</v>
      </c>
      <c r="AJ35" s="5">
        <f t="shared" si="30"/>
        <v>0</v>
      </c>
      <c r="AK35" s="5">
        <f t="shared" si="30"/>
        <v>0</v>
      </c>
      <c r="AL35" s="5">
        <f t="shared" si="30"/>
        <v>0</v>
      </c>
      <c r="AM35" s="53">
        <f t="shared" si="30"/>
        <v>19</v>
      </c>
      <c r="AN35" s="5">
        <f t="shared" si="30"/>
        <v>213</v>
      </c>
      <c r="AO35" s="5">
        <f t="shared" si="30"/>
        <v>84</v>
      </c>
      <c r="AP35" s="5">
        <f t="shared" si="30"/>
        <v>0</v>
      </c>
      <c r="AQ35" s="5">
        <f t="shared" si="30"/>
        <v>0</v>
      </c>
      <c r="AR35" s="5">
        <f t="shared" si="30"/>
        <v>18</v>
      </c>
      <c r="AS35" s="5">
        <f t="shared" si="30"/>
        <v>111</v>
      </c>
      <c r="AT35" s="5">
        <f t="shared" si="30"/>
        <v>426</v>
      </c>
      <c r="AU35" s="5">
        <f t="shared" si="30"/>
        <v>36</v>
      </c>
      <c r="AV35" s="53">
        <f t="shared" si="30"/>
        <v>21</v>
      </c>
      <c r="AW35" s="5">
        <f t="shared" si="30"/>
        <v>249</v>
      </c>
      <c r="AX35" s="5">
        <f t="shared" si="30"/>
        <v>86</v>
      </c>
      <c r="AY35" s="5">
        <f t="shared" si="30"/>
        <v>0</v>
      </c>
      <c r="AZ35" s="5">
        <f t="shared" si="30"/>
        <v>0</v>
      </c>
      <c r="BA35" s="5">
        <f t="shared" si="30"/>
        <v>16</v>
      </c>
      <c r="BB35" s="5">
        <f t="shared" si="30"/>
        <v>147</v>
      </c>
      <c r="BC35" s="5">
        <f t="shared" si="30"/>
        <v>462</v>
      </c>
      <c r="BD35" s="5">
        <f t="shared" si="30"/>
        <v>54</v>
      </c>
      <c r="BE35" s="53">
        <f t="shared" si="30"/>
        <v>4</v>
      </c>
      <c r="BF35" s="5">
        <f t="shared" si="30"/>
        <v>48</v>
      </c>
      <c r="BG35" s="5">
        <f t="shared" si="30"/>
        <v>16</v>
      </c>
      <c r="BH35" s="5">
        <f t="shared" si="30"/>
        <v>16</v>
      </c>
      <c r="BI35" s="5">
        <f t="shared" si="30"/>
        <v>16</v>
      </c>
      <c r="BJ35" s="5">
        <f t="shared" si="30"/>
        <v>96</v>
      </c>
      <c r="BK35" s="5">
        <f t="shared" si="30"/>
        <v>0</v>
      </c>
      <c r="BL35" s="5" t="e">
        <f>BL17+BL18+#REF!+BL19+BL20+BL21+BL22+BL23+BL24+BL25+BL26+BL29+BL32</f>
        <v>#REF!</v>
      </c>
      <c r="BM35" s="5" t="e">
        <f>BM17+BM18+#REF!+BM19+BM20+BM21+BM22+BM23+BM24+BM25+BM26+BM29+BM32</f>
        <v>#REF!</v>
      </c>
      <c r="BN35" s="5" t="e">
        <f>BN17+BN18+#REF!+BN19+BN20+BN21+BN22+BN23+BN24+BN25+BN26+BN29+BN32</f>
        <v>#REF!</v>
      </c>
      <c r="BO35" s="5" t="e">
        <f>BO17+BO18+#REF!+BO19+BO20+BO21+BO22+BO23+BO24+BO25+BO26+BO29+BO32</f>
        <v>#REF!</v>
      </c>
      <c r="BP35" s="5" t="e">
        <f>BP17+BP18+#REF!+BP19+BP20+BP21+BP22+BP23+BP24+BP25+BP26+BP29+BP32</f>
        <v>#REF!</v>
      </c>
      <c r="BQ35" s="5" t="e">
        <f>BQ17+BQ18+#REF!+BQ19+BQ20+BQ21+BQ22+BQ23+BQ24+BQ25+BQ26+BQ29+BQ32</f>
        <v>#REF!</v>
      </c>
      <c r="BR35" s="5" t="e">
        <f>BR17+BR18+#REF!+BR19+BR20+BR21+BR22+BR23+BR24+BR25+BR26+BR29+BR32</f>
        <v>#REF!</v>
      </c>
      <c r="BS35" s="9"/>
      <c r="BT35" s="3"/>
      <c r="BU35" s="3"/>
      <c r="BV35" s="3"/>
    </row>
    <row r="36" spans="1:74" ht="0.75" customHeight="1" x14ac:dyDescent="0.2">
      <c r="A36" s="89"/>
      <c r="B36" s="89"/>
      <c r="C36" s="89"/>
      <c r="D36" s="89"/>
      <c r="E36" s="89"/>
      <c r="F36" s="89"/>
      <c r="G36" s="7"/>
      <c r="H36" s="7"/>
      <c r="I36" s="7"/>
      <c r="J36" s="30"/>
      <c r="K36" s="7"/>
      <c r="L36" s="7"/>
      <c r="M36" s="7"/>
      <c r="N36" s="7"/>
      <c r="O36" s="7"/>
      <c r="P36" s="7"/>
      <c r="Q36" s="7"/>
      <c r="R36" s="7"/>
      <c r="S36" s="7"/>
      <c r="T36" s="43"/>
      <c r="U36" s="62"/>
      <c r="V36" s="7"/>
      <c r="W36" s="7"/>
      <c r="X36" s="7"/>
      <c r="Y36" s="7"/>
      <c r="Z36" s="7"/>
      <c r="AA36" s="7"/>
      <c r="AB36" s="7"/>
      <c r="AC36" s="7"/>
      <c r="AD36" s="62"/>
      <c r="AE36" s="7"/>
      <c r="AF36" s="7"/>
      <c r="AG36" s="7"/>
      <c r="AH36" s="7"/>
      <c r="AI36" s="7"/>
      <c r="AJ36" s="7"/>
      <c r="AK36" s="7"/>
      <c r="AL36" s="7"/>
      <c r="AM36" s="62"/>
      <c r="AN36" s="7"/>
      <c r="AO36" s="7"/>
      <c r="AP36" s="7"/>
      <c r="AQ36" s="7"/>
      <c r="AR36" s="7"/>
      <c r="AS36" s="7"/>
      <c r="AT36" s="7"/>
      <c r="AU36" s="7"/>
      <c r="AV36" s="62"/>
      <c r="AW36" s="37"/>
      <c r="AX36" s="37"/>
      <c r="AY36" s="37"/>
      <c r="AZ36" s="37"/>
      <c r="BA36" s="37"/>
      <c r="BB36" s="37"/>
      <c r="BC36" s="37"/>
      <c r="BD36" s="37"/>
      <c r="BE36" s="61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90"/>
      <c r="BT36" s="90"/>
      <c r="BU36" s="90"/>
      <c r="BV36" s="90"/>
    </row>
    <row r="37" spans="1:74" s="60" customFormat="1" ht="17.25" customHeight="1" x14ac:dyDescent="0.15">
      <c r="A37" s="106"/>
      <c r="B37" s="106"/>
      <c r="C37" s="106"/>
      <c r="D37" s="106"/>
      <c r="E37" s="106"/>
      <c r="F37" s="106"/>
      <c r="G37" s="57"/>
      <c r="H37" s="53">
        <f t="shared" ref="H37:N37" si="31">H14+H35</f>
        <v>81</v>
      </c>
      <c r="I37" s="53">
        <f t="shared" si="31"/>
        <v>79.5</v>
      </c>
      <c r="J37" s="58">
        <f t="shared" si="31"/>
        <v>2916</v>
      </c>
      <c r="K37" s="58">
        <f t="shared" si="31"/>
        <v>2862</v>
      </c>
      <c r="L37" s="58">
        <f t="shared" si="31"/>
        <v>966</v>
      </c>
      <c r="M37" s="58">
        <f t="shared" si="31"/>
        <v>966</v>
      </c>
      <c r="N37" s="58">
        <f t="shared" si="31"/>
        <v>335</v>
      </c>
      <c r="O37" s="58"/>
      <c r="P37" s="58"/>
      <c r="Q37" s="58">
        <f t="shared" ref="Q37:AV37" si="32">Q14+Q35</f>
        <v>136</v>
      </c>
      <c r="R37" s="58">
        <f t="shared" si="32"/>
        <v>495</v>
      </c>
      <c r="S37" s="58">
        <f t="shared" si="32"/>
        <v>1806</v>
      </c>
      <c r="T37" s="58">
        <f t="shared" si="32"/>
        <v>144</v>
      </c>
      <c r="U37" s="59">
        <f t="shared" si="32"/>
        <v>18</v>
      </c>
      <c r="V37" s="58">
        <f t="shared" si="32"/>
        <v>219</v>
      </c>
      <c r="W37" s="58">
        <f t="shared" si="32"/>
        <v>63</v>
      </c>
      <c r="X37" s="58">
        <f t="shared" si="32"/>
        <v>0</v>
      </c>
      <c r="Y37" s="58">
        <f t="shared" si="32"/>
        <v>0</v>
      </c>
      <c r="Z37" s="58">
        <f t="shared" si="32"/>
        <v>45</v>
      </c>
      <c r="AA37" s="58">
        <f t="shared" si="32"/>
        <v>111</v>
      </c>
      <c r="AB37" s="58">
        <f t="shared" si="32"/>
        <v>404</v>
      </c>
      <c r="AC37" s="58">
        <f t="shared" si="32"/>
        <v>18</v>
      </c>
      <c r="AD37" s="58">
        <f t="shared" si="32"/>
        <v>19</v>
      </c>
      <c r="AE37" s="58">
        <f t="shared" si="32"/>
        <v>237</v>
      </c>
      <c r="AF37" s="58">
        <f t="shared" si="32"/>
        <v>86</v>
      </c>
      <c r="AG37" s="58">
        <f t="shared" si="32"/>
        <v>0</v>
      </c>
      <c r="AH37" s="58">
        <f t="shared" si="32"/>
        <v>0</v>
      </c>
      <c r="AI37" s="58">
        <f t="shared" si="32"/>
        <v>41</v>
      </c>
      <c r="AJ37" s="58">
        <f t="shared" si="32"/>
        <v>110</v>
      </c>
      <c r="AK37" s="58">
        <f t="shared" si="32"/>
        <v>418</v>
      </c>
      <c r="AL37" s="58">
        <f t="shared" si="32"/>
        <v>36</v>
      </c>
      <c r="AM37" s="58">
        <f t="shared" si="32"/>
        <v>19</v>
      </c>
      <c r="AN37" s="58">
        <f t="shared" si="32"/>
        <v>213</v>
      </c>
      <c r="AO37" s="58">
        <f t="shared" si="32"/>
        <v>84</v>
      </c>
      <c r="AP37" s="58">
        <f t="shared" si="32"/>
        <v>0</v>
      </c>
      <c r="AQ37" s="58">
        <f t="shared" si="32"/>
        <v>0</v>
      </c>
      <c r="AR37" s="58">
        <f t="shared" si="32"/>
        <v>18</v>
      </c>
      <c r="AS37" s="58">
        <f t="shared" si="32"/>
        <v>111</v>
      </c>
      <c r="AT37" s="58">
        <f t="shared" si="32"/>
        <v>426</v>
      </c>
      <c r="AU37" s="58">
        <f t="shared" si="32"/>
        <v>36</v>
      </c>
      <c r="AV37" s="58">
        <f t="shared" si="32"/>
        <v>21</v>
      </c>
      <c r="AW37" s="58">
        <f t="shared" ref="AW37:BR37" si="33">AW14+AW35</f>
        <v>249</v>
      </c>
      <c r="AX37" s="58">
        <f t="shared" si="33"/>
        <v>86</v>
      </c>
      <c r="AY37" s="58">
        <f t="shared" si="33"/>
        <v>0</v>
      </c>
      <c r="AZ37" s="58">
        <f t="shared" si="33"/>
        <v>0</v>
      </c>
      <c r="BA37" s="58">
        <f t="shared" si="33"/>
        <v>16</v>
      </c>
      <c r="BB37" s="58">
        <f t="shared" si="33"/>
        <v>147</v>
      </c>
      <c r="BC37" s="58">
        <f t="shared" si="33"/>
        <v>462</v>
      </c>
      <c r="BD37" s="58">
        <f t="shared" si="33"/>
        <v>54</v>
      </c>
      <c r="BE37" s="58">
        <f t="shared" si="33"/>
        <v>4</v>
      </c>
      <c r="BF37" s="58">
        <f t="shared" si="33"/>
        <v>48</v>
      </c>
      <c r="BG37" s="58">
        <f t="shared" si="33"/>
        <v>16</v>
      </c>
      <c r="BH37" s="58">
        <f t="shared" si="33"/>
        <v>16</v>
      </c>
      <c r="BI37" s="58">
        <f t="shared" si="33"/>
        <v>16</v>
      </c>
      <c r="BJ37" s="58">
        <f t="shared" si="33"/>
        <v>96</v>
      </c>
      <c r="BK37" s="58">
        <f t="shared" si="33"/>
        <v>0</v>
      </c>
      <c r="BL37" s="58" t="e">
        <f t="shared" si="33"/>
        <v>#REF!</v>
      </c>
      <c r="BM37" s="58" t="e">
        <f t="shared" si="33"/>
        <v>#REF!</v>
      </c>
      <c r="BN37" s="58" t="e">
        <f t="shared" si="33"/>
        <v>#REF!</v>
      </c>
      <c r="BO37" s="58" t="e">
        <f t="shared" si="33"/>
        <v>#REF!</v>
      </c>
      <c r="BP37" s="58" t="e">
        <f t="shared" si="33"/>
        <v>#REF!</v>
      </c>
      <c r="BQ37" s="58" t="e">
        <f t="shared" si="33"/>
        <v>#REF!</v>
      </c>
      <c r="BR37" s="58" t="e">
        <f t="shared" si="33"/>
        <v>#REF!</v>
      </c>
      <c r="BS37" s="107"/>
      <c r="BT37" s="107"/>
      <c r="BU37" s="107"/>
      <c r="BV37" s="107"/>
    </row>
    <row r="38" spans="1:74" s="49" customFormat="1" ht="6.75" customHeight="1" x14ac:dyDescent="0.2">
      <c r="A38" s="108"/>
      <c r="B38" s="108"/>
      <c r="C38" s="108"/>
      <c r="D38" s="108"/>
      <c r="E38" s="108"/>
      <c r="F38" s="108"/>
      <c r="G38" s="61"/>
      <c r="H38" s="61"/>
      <c r="I38" s="61"/>
      <c r="J38" s="62"/>
      <c r="K38" s="61"/>
      <c r="L38" s="61"/>
      <c r="M38" s="61"/>
      <c r="N38" s="61"/>
      <c r="O38" s="61"/>
      <c r="P38" s="61"/>
      <c r="Q38" s="61"/>
      <c r="R38" s="61"/>
      <c r="S38" s="61"/>
      <c r="T38" s="63"/>
      <c r="U38" s="62"/>
      <c r="V38" s="61"/>
      <c r="W38" s="61"/>
      <c r="X38" s="61"/>
      <c r="Y38" s="61"/>
      <c r="Z38" s="61"/>
      <c r="AA38" s="61"/>
      <c r="AB38" s="61"/>
      <c r="AC38" s="61"/>
      <c r="AD38" s="62"/>
      <c r="AE38" s="61"/>
      <c r="AF38" s="61"/>
      <c r="AG38" s="61"/>
      <c r="AH38" s="61"/>
      <c r="AI38" s="61"/>
      <c r="AJ38" s="61"/>
      <c r="AK38" s="61"/>
      <c r="AL38" s="61"/>
      <c r="AM38" s="62"/>
      <c r="AN38" s="61"/>
      <c r="AO38" s="61"/>
      <c r="AP38" s="61"/>
      <c r="AQ38" s="61"/>
      <c r="AR38" s="61"/>
      <c r="AS38" s="61"/>
      <c r="AT38" s="61"/>
      <c r="AU38" s="61"/>
      <c r="AV38" s="62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109"/>
      <c r="BT38" s="109"/>
      <c r="BU38" s="109"/>
      <c r="BV38" s="109"/>
    </row>
    <row r="39" spans="1:74" s="60" customFormat="1" ht="9.75" hidden="1" customHeight="1" x14ac:dyDescent="0.15">
      <c r="A39" s="106"/>
      <c r="B39" s="106"/>
      <c r="C39" s="106"/>
      <c r="D39" s="106"/>
      <c r="E39" s="106"/>
      <c r="F39" s="106"/>
      <c r="G39" s="57"/>
      <c r="H39" s="53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9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107"/>
      <c r="BT39" s="107"/>
      <c r="BU39" s="107"/>
      <c r="BV39" s="107"/>
    </row>
    <row r="40" spans="1:74" s="49" customFormat="1" ht="10.5" customHeight="1" x14ac:dyDescent="0.2">
      <c r="A40" s="95" t="s">
        <v>91</v>
      </c>
      <c r="B40" s="96"/>
      <c r="C40" s="96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1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</row>
    <row r="41" spans="1:74" s="49" customFormat="1" ht="10.5" customHeight="1" x14ac:dyDescent="0.2">
      <c r="A41" s="112" t="s">
        <v>145</v>
      </c>
      <c r="B41" s="113"/>
      <c r="C41" s="113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1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</row>
    <row r="42" spans="1:74" ht="15.75" customHeight="1" x14ac:dyDescent="0.2">
      <c r="A42" s="12" t="s">
        <v>7</v>
      </c>
      <c r="B42" s="13" t="s">
        <v>130</v>
      </c>
      <c r="C42" s="14" t="s">
        <v>99</v>
      </c>
      <c r="D42" s="42"/>
      <c r="E42" s="42"/>
      <c r="F42" s="42" t="s">
        <v>59</v>
      </c>
      <c r="G42" s="42"/>
      <c r="H42" s="5">
        <v>3</v>
      </c>
      <c r="I42" s="5">
        <f t="shared" ref="I42:I44" si="34">K42/36</f>
        <v>3</v>
      </c>
      <c r="J42" s="5">
        <f t="shared" ref="J42:J44" si="35">H42*36</f>
        <v>108</v>
      </c>
      <c r="K42" s="5">
        <f t="shared" ref="K42:K44" si="36">L42+S42</f>
        <v>108</v>
      </c>
      <c r="L42" s="5">
        <f>M42</f>
        <v>46</v>
      </c>
      <c r="M42" s="5">
        <f t="shared" ref="M42:N44" si="37">V42+AE42+AN42+AW42+BF42+BM42</f>
        <v>46</v>
      </c>
      <c r="N42" s="5">
        <f t="shared" si="37"/>
        <v>0</v>
      </c>
      <c r="O42" s="5"/>
      <c r="P42" s="5"/>
      <c r="Q42" s="5">
        <f t="shared" ref="Q42:Q44" si="38">Z42+AI42+AR42+BA42+BH42+BO42</f>
        <v>46</v>
      </c>
      <c r="R42" s="5">
        <f t="shared" ref="R42:R44" si="39">AA42+AJ42+AS42+BB42+BI42+BP42</f>
        <v>0</v>
      </c>
      <c r="S42" s="5">
        <f t="shared" ref="S42:S44" si="40">AB42+AK42+AT42+BC42+BJ42+BQ42</f>
        <v>62</v>
      </c>
      <c r="T42" s="5">
        <f t="shared" ref="T42:T44" si="41">AC42+AL42+AU42+BD42+BK42+BR42</f>
        <v>0</v>
      </c>
      <c r="U42" s="59">
        <v>3</v>
      </c>
      <c r="V42" s="5">
        <f>AA42+Z42++W42</f>
        <v>46</v>
      </c>
      <c r="W42" s="5"/>
      <c r="X42" s="5"/>
      <c r="Y42" s="5"/>
      <c r="Z42" s="5">
        <v>46</v>
      </c>
      <c r="AA42" s="5"/>
      <c r="AB42" s="5">
        <v>62</v>
      </c>
      <c r="AC42" s="5"/>
      <c r="AD42" s="58"/>
      <c r="AE42" s="5"/>
      <c r="AF42" s="5"/>
      <c r="AG42" s="5"/>
      <c r="AH42" s="5"/>
      <c r="AI42" s="5"/>
      <c r="AJ42" s="5"/>
      <c r="AK42" s="5"/>
      <c r="AL42" s="5"/>
      <c r="AM42" s="58"/>
      <c r="AN42" s="5"/>
      <c r="AO42" s="5"/>
      <c r="AP42" s="5"/>
      <c r="AQ42" s="5"/>
      <c r="AR42" s="5"/>
      <c r="AS42" s="5"/>
      <c r="AT42" s="5"/>
      <c r="AU42" s="5"/>
      <c r="AV42" s="58"/>
      <c r="AW42" s="35"/>
      <c r="AX42" s="35"/>
      <c r="AY42" s="35"/>
      <c r="AZ42" s="35"/>
      <c r="BA42" s="35"/>
      <c r="BB42" s="35"/>
      <c r="BC42" s="35"/>
      <c r="BD42" s="35"/>
      <c r="BE42" s="53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9"/>
      <c r="BT42" s="18" t="s">
        <v>148</v>
      </c>
      <c r="BU42" s="16" t="s">
        <v>73</v>
      </c>
      <c r="BV42" s="16" t="s">
        <v>144</v>
      </c>
    </row>
    <row r="43" spans="1:74" ht="18.75" customHeight="1" x14ac:dyDescent="0.2">
      <c r="A43" s="12" t="s">
        <v>7</v>
      </c>
      <c r="B43" s="13" t="s">
        <v>134</v>
      </c>
      <c r="C43" s="14" t="s">
        <v>63</v>
      </c>
      <c r="D43" s="42"/>
      <c r="E43" s="42"/>
      <c r="F43" s="42" t="s">
        <v>62</v>
      </c>
      <c r="G43" s="42"/>
      <c r="H43" s="5">
        <v>23</v>
      </c>
      <c r="I43" s="5">
        <f t="shared" si="34"/>
        <v>23</v>
      </c>
      <c r="J43" s="5">
        <f t="shared" si="35"/>
        <v>828</v>
      </c>
      <c r="K43" s="5">
        <f t="shared" si="36"/>
        <v>828</v>
      </c>
      <c r="L43" s="5">
        <f t="shared" ref="L43:L44" si="42">M43</f>
        <v>216</v>
      </c>
      <c r="M43" s="5">
        <f t="shared" si="37"/>
        <v>216</v>
      </c>
      <c r="N43" s="5">
        <f t="shared" si="37"/>
        <v>0</v>
      </c>
      <c r="O43" s="5"/>
      <c r="P43" s="5"/>
      <c r="Q43" s="5">
        <f t="shared" si="38"/>
        <v>0</v>
      </c>
      <c r="R43" s="5">
        <f t="shared" si="39"/>
        <v>216</v>
      </c>
      <c r="S43" s="5">
        <f t="shared" si="40"/>
        <v>612</v>
      </c>
      <c r="T43" s="5">
        <f t="shared" si="41"/>
        <v>0</v>
      </c>
      <c r="U43" s="59"/>
      <c r="V43" s="5"/>
      <c r="W43" s="5"/>
      <c r="X43" s="5"/>
      <c r="Y43" s="5"/>
      <c r="Z43" s="5"/>
      <c r="AA43" s="5"/>
      <c r="AB43" s="5"/>
      <c r="AC43" s="5"/>
      <c r="AD43" s="58"/>
      <c r="AE43" s="5"/>
      <c r="AF43" s="5"/>
      <c r="AG43" s="5"/>
      <c r="AH43" s="5"/>
      <c r="AI43" s="5"/>
      <c r="AJ43" s="5"/>
      <c r="AK43" s="5"/>
      <c r="AL43" s="5"/>
      <c r="AM43" s="58"/>
      <c r="AN43" s="5"/>
      <c r="AO43" s="5"/>
      <c r="AP43" s="5"/>
      <c r="AQ43" s="5"/>
      <c r="AR43" s="5"/>
      <c r="AS43" s="5"/>
      <c r="AT43" s="5"/>
      <c r="AU43" s="5"/>
      <c r="AV43" s="58"/>
      <c r="AW43" s="35"/>
      <c r="AX43" s="35"/>
      <c r="AY43" s="35"/>
      <c r="AZ43" s="35"/>
      <c r="BA43" s="35"/>
      <c r="BB43" s="35"/>
      <c r="BC43" s="35"/>
      <c r="BD43" s="35"/>
      <c r="BE43" s="53">
        <v>23</v>
      </c>
      <c r="BF43" s="5">
        <f t="shared" ref="BF43:BF44" si="43">BG43+BH43+BI43</f>
        <v>216</v>
      </c>
      <c r="BG43" s="5"/>
      <c r="BH43" s="5"/>
      <c r="BI43" s="5">
        <v>216</v>
      </c>
      <c r="BJ43" s="5">
        <v>612</v>
      </c>
      <c r="BK43" s="5"/>
      <c r="BL43" s="5"/>
      <c r="BM43" s="5"/>
      <c r="BN43" s="5"/>
      <c r="BO43" s="5"/>
      <c r="BP43" s="5"/>
      <c r="BQ43" s="5"/>
      <c r="BR43" s="5"/>
      <c r="BS43" s="9"/>
      <c r="BT43" s="18" t="s">
        <v>148</v>
      </c>
      <c r="BU43" s="16" t="s">
        <v>75</v>
      </c>
      <c r="BV43" s="16" t="s">
        <v>75</v>
      </c>
    </row>
    <row r="44" spans="1:74" ht="20.25" customHeight="1" x14ac:dyDescent="0.2">
      <c r="A44" s="12" t="s">
        <v>7</v>
      </c>
      <c r="B44" s="13" t="s">
        <v>135</v>
      </c>
      <c r="C44" s="14" t="s">
        <v>67</v>
      </c>
      <c r="D44" s="42"/>
      <c r="E44" s="42"/>
      <c r="F44" s="42" t="s">
        <v>62</v>
      </c>
      <c r="G44" s="42"/>
      <c r="H44" s="5">
        <v>4</v>
      </c>
      <c r="I44" s="5">
        <f t="shared" si="34"/>
        <v>4</v>
      </c>
      <c r="J44" s="5">
        <f t="shared" si="35"/>
        <v>144</v>
      </c>
      <c r="K44" s="5">
        <f t="shared" si="36"/>
        <v>144</v>
      </c>
      <c r="L44" s="5">
        <f t="shared" si="42"/>
        <v>46</v>
      </c>
      <c r="M44" s="5">
        <f t="shared" si="37"/>
        <v>46</v>
      </c>
      <c r="N44" s="5">
        <f t="shared" si="37"/>
        <v>0</v>
      </c>
      <c r="O44" s="5"/>
      <c r="P44" s="5"/>
      <c r="Q44" s="5">
        <f t="shared" si="38"/>
        <v>0</v>
      </c>
      <c r="R44" s="5">
        <f t="shared" si="39"/>
        <v>46</v>
      </c>
      <c r="S44" s="5">
        <f t="shared" si="40"/>
        <v>98</v>
      </c>
      <c r="T44" s="5">
        <f t="shared" si="41"/>
        <v>0</v>
      </c>
      <c r="U44" s="59"/>
      <c r="V44" s="5"/>
      <c r="W44" s="5"/>
      <c r="X44" s="5"/>
      <c r="Y44" s="5"/>
      <c r="Z44" s="5"/>
      <c r="AA44" s="5"/>
      <c r="AB44" s="5"/>
      <c r="AC44" s="5"/>
      <c r="AD44" s="58"/>
      <c r="AE44" s="5"/>
      <c r="AF44" s="5"/>
      <c r="AG44" s="5"/>
      <c r="AH44" s="5"/>
      <c r="AI44" s="5"/>
      <c r="AJ44" s="5"/>
      <c r="AK44" s="5"/>
      <c r="AL44" s="5"/>
      <c r="AM44" s="58"/>
      <c r="AN44" s="5"/>
      <c r="AO44" s="5"/>
      <c r="AP44" s="5"/>
      <c r="AQ44" s="5"/>
      <c r="AR44" s="5"/>
      <c r="AS44" s="5"/>
      <c r="AT44" s="5"/>
      <c r="AU44" s="5"/>
      <c r="AV44" s="58"/>
      <c r="AW44" s="35"/>
      <c r="AX44" s="35"/>
      <c r="AY44" s="35"/>
      <c r="AZ44" s="35"/>
      <c r="BA44" s="35"/>
      <c r="BB44" s="35"/>
      <c r="BC44" s="35"/>
      <c r="BD44" s="35"/>
      <c r="BE44" s="53">
        <v>4</v>
      </c>
      <c r="BF44" s="5">
        <f t="shared" si="43"/>
        <v>46</v>
      </c>
      <c r="BG44" s="5"/>
      <c r="BH44" s="5"/>
      <c r="BI44" s="5">
        <v>46</v>
      </c>
      <c r="BJ44" s="5">
        <v>98</v>
      </c>
      <c r="BK44" s="5"/>
      <c r="BL44" s="5"/>
      <c r="BM44" s="5"/>
      <c r="BN44" s="5"/>
      <c r="BO44" s="5"/>
      <c r="BP44" s="5"/>
      <c r="BQ44" s="5"/>
      <c r="BR44" s="5"/>
      <c r="BS44" s="9"/>
      <c r="BT44" s="18" t="s">
        <v>148</v>
      </c>
      <c r="BU44" s="16" t="s">
        <v>73</v>
      </c>
      <c r="BV44" s="16" t="s">
        <v>73</v>
      </c>
    </row>
    <row r="45" spans="1:74" ht="32.25" hidden="1" customHeight="1" x14ac:dyDescent="0.2">
      <c r="A45" s="89"/>
      <c r="B45" s="89"/>
      <c r="C45" s="89"/>
      <c r="D45" s="89"/>
      <c r="E45" s="89"/>
      <c r="F45" s="89"/>
      <c r="G45" s="7"/>
      <c r="H45" s="7"/>
      <c r="I45" s="7"/>
      <c r="J45" s="30"/>
      <c r="K45" s="7"/>
      <c r="L45" s="7"/>
      <c r="M45" s="7"/>
      <c r="N45" s="7"/>
      <c r="O45" s="7"/>
      <c r="P45" s="7"/>
      <c r="Q45" s="7"/>
      <c r="R45" s="7"/>
      <c r="S45" s="7"/>
      <c r="T45" s="43"/>
      <c r="U45" s="62"/>
      <c r="V45" s="7"/>
      <c r="W45" s="7"/>
      <c r="X45" s="7"/>
      <c r="Y45" s="7"/>
      <c r="Z45" s="7"/>
      <c r="AA45" s="7"/>
      <c r="AB45" s="7"/>
      <c r="AC45" s="7"/>
      <c r="AD45" s="62"/>
      <c r="AE45" s="7"/>
      <c r="AF45" s="31"/>
      <c r="AG45" s="31"/>
      <c r="AH45" s="31"/>
      <c r="AI45" s="31"/>
      <c r="AJ45" s="31"/>
      <c r="AK45" s="31"/>
      <c r="AL45" s="7"/>
      <c r="AM45" s="62"/>
      <c r="AN45" s="31"/>
      <c r="AO45" s="31"/>
      <c r="AP45" s="31"/>
      <c r="AQ45" s="31"/>
      <c r="AR45" s="31"/>
      <c r="AS45" s="31"/>
      <c r="AT45" s="31"/>
      <c r="AU45" s="31"/>
      <c r="AV45" s="62"/>
      <c r="AW45" s="37"/>
      <c r="AX45" s="37"/>
      <c r="AY45" s="37"/>
      <c r="AZ45" s="37"/>
      <c r="BA45" s="37"/>
      <c r="BB45" s="37"/>
      <c r="BC45" s="37"/>
      <c r="BD45" s="37"/>
      <c r="BE45" s="6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90"/>
      <c r="BT45" s="90"/>
      <c r="BU45" s="90"/>
      <c r="BV45" s="90"/>
    </row>
    <row r="46" spans="1:74" ht="32.25" hidden="1" customHeight="1" x14ac:dyDescent="0.2">
      <c r="A46" s="110"/>
      <c r="B46" s="110"/>
      <c r="C46" s="110"/>
      <c r="D46" s="110"/>
      <c r="E46" s="110"/>
      <c r="F46" s="110"/>
      <c r="G46" s="45"/>
      <c r="H46" s="5"/>
      <c r="I46" s="5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9"/>
      <c r="V46" s="5"/>
      <c r="W46" s="5"/>
      <c r="X46" s="5"/>
      <c r="Y46" s="5"/>
      <c r="Z46" s="5"/>
      <c r="AA46" s="5"/>
      <c r="AB46" s="5"/>
      <c r="AC46" s="5"/>
      <c r="AD46" s="58"/>
      <c r="AE46" s="5"/>
      <c r="AF46" s="32"/>
      <c r="AG46" s="32"/>
      <c r="AH46" s="32"/>
      <c r="AI46" s="32"/>
      <c r="AJ46" s="32"/>
      <c r="AK46" s="32"/>
      <c r="AL46" s="5"/>
      <c r="AM46" s="58"/>
      <c r="AN46" s="32"/>
      <c r="AO46" s="32"/>
      <c r="AP46" s="32"/>
      <c r="AQ46" s="32"/>
      <c r="AR46" s="32"/>
      <c r="AS46" s="32"/>
      <c r="AT46" s="32"/>
      <c r="AU46" s="32"/>
      <c r="AV46" s="58"/>
      <c r="AW46" s="35"/>
      <c r="AX46" s="35"/>
      <c r="AY46" s="35"/>
      <c r="AZ46" s="35"/>
      <c r="BA46" s="35"/>
      <c r="BB46" s="35"/>
      <c r="BC46" s="35"/>
      <c r="BD46" s="35"/>
      <c r="BE46" s="53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111"/>
      <c r="BT46" s="111"/>
      <c r="BU46" s="111"/>
      <c r="BV46" s="111"/>
    </row>
    <row r="47" spans="1:74" ht="32.25" hidden="1" customHeight="1" x14ac:dyDescent="0.2">
      <c r="A47" s="114"/>
      <c r="B47" s="114"/>
      <c r="C47" s="114"/>
      <c r="D47" s="114"/>
      <c r="E47" s="114"/>
      <c r="F47" s="114"/>
      <c r="G47" s="8"/>
      <c r="H47" s="8"/>
      <c r="I47" s="8"/>
      <c r="J47" s="33"/>
      <c r="K47" s="8"/>
      <c r="L47" s="8"/>
      <c r="M47" s="8"/>
      <c r="N47" s="8"/>
      <c r="O47" s="8"/>
      <c r="P47" s="8"/>
      <c r="Q47" s="8"/>
      <c r="R47" s="8"/>
      <c r="S47" s="8"/>
      <c r="T47" s="44"/>
      <c r="U47" s="65"/>
      <c r="V47" s="8"/>
      <c r="W47" s="8"/>
      <c r="X47" s="8"/>
      <c r="Y47" s="8"/>
      <c r="Z47" s="8"/>
      <c r="AA47" s="8"/>
      <c r="AB47" s="8"/>
      <c r="AC47" s="8"/>
      <c r="AD47" s="65"/>
      <c r="AE47" s="8"/>
      <c r="AF47" s="34"/>
      <c r="AG47" s="34"/>
      <c r="AH47" s="34"/>
      <c r="AI47" s="34"/>
      <c r="AJ47" s="34"/>
      <c r="AK47" s="34"/>
      <c r="AL47" s="8"/>
      <c r="AM47" s="65"/>
      <c r="AN47" s="34"/>
      <c r="AO47" s="34"/>
      <c r="AP47" s="34"/>
      <c r="AQ47" s="34"/>
      <c r="AR47" s="34"/>
      <c r="AS47" s="34"/>
      <c r="AT47" s="34"/>
      <c r="AU47" s="34"/>
      <c r="AV47" s="65"/>
      <c r="AW47" s="38"/>
      <c r="AX47" s="38"/>
      <c r="AY47" s="38"/>
      <c r="AZ47" s="38"/>
      <c r="BA47" s="38"/>
      <c r="BB47" s="38"/>
      <c r="BC47" s="38"/>
      <c r="BD47" s="38"/>
      <c r="BE47" s="55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115"/>
      <c r="BT47" s="115"/>
      <c r="BU47" s="115"/>
      <c r="BV47" s="115"/>
    </row>
    <row r="48" spans="1:74" ht="5.25" hidden="1" customHeight="1" x14ac:dyDescent="0.2">
      <c r="A48" s="89"/>
      <c r="B48" s="89"/>
      <c r="C48" s="89"/>
      <c r="D48" s="89"/>
      <c r="E48" s="89"/>
      <c r="F48" s="89"/>
      <c r="G48" s="7"/>
      <c r="H48" s="7"/>
      <c r="I48" s="7"/>
      <c r="J48" s="30"/>
      <c r="K48" s="7"/>
      <c r="L48" s="7"/>
      <c r="M48" s="7"/>
      <c r="N48" s="7"/>
      <c r="O48" s="7"/>
      <c r="P48" s="7"/>
      <c r="Q48" s="7"/>
      <c r="R48" s="7"/>
      <c r="S48" s="7"/>
      <c r="T48" s="43"/>
      <c r="U48" s="62"/>
      <c r="V48" s="7"/>
      <c r="W48" s="7"/>
      <c r="X48" s="7"/>
      <c r="Y48" s="7"/>
      <c r="Z48" s="7"/>
      <c r="AA48" s="7"/>
      <c r="AB48" s="7"/>
      <c r="AC48" s="7"/>
      <c r="AD48" s="62"/>
      <c r="AE48" s="7"/>
      <c r="AF48" s="31"/>
      <c r="AG48" s="31"/>
      <c r="AH48" s="31"/>
      <c r="AI48" s="31"/>
      <c r="AJ48" s="31"/>
      <c r="AK48" s="31"/>
      <c r="AL48" s="7"/>
      <c r="AM48" s="62"/>
      <c r="AN48" s="31"/>
      <c r="AO48" s="31"/>
      <c r="AP48" s="31"/>
      <c r="AQ48" s="31"/>
      <c r="AR48" s="31"/>
      <c r="AS48" s="31"/>
      <c r="AT48" s="31"/>
      <c r="AU48" s="31"/>
      <c r="AV48" s="62"/>
      <c r="AW48" s="37"/>
      <c r="AX48" s="37"/>
      <c r="AY48" s="37"/>
      <c r="AZ48" s="37"/>
      <c r="BA48" s="37"/>
      <c r="BB48" s="37"/>
      <c r="BC48" s="37"/>
      <c r="BD48" s="37"/>
      <c r="BE48" s="6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90"/>
      <c r="BT48" s="90"/>
      <c r="BU48" s="90"/>
      <c r="BV48" s="90"/>
    </row>
    <row r="49" spans="1:74" s="60" customFormat="1" ht="13.5" customHeight="1" x14ac:dyDescent="0.15">
      <c r="A49" s="116"/>
      <c r="B49" s="116"/>
      <c r="C49" s="116"/>
      <c r="D49" s="116"/>
      <c r="E49" s="116"/>
      <c r="F49" s="116"/>
      <c r="G49" s="64"/>
      <c r="H49" s="53">
        <f t="shared" ref="H49:M49" si="44">H42+H43+H44</f>
        <v>30</v>
      </c>
      <c r="I49" s="58">
        <f t="shared" si="44"/>
        <v>30</v>
      </c>
      <c r="J49" s="58">
        <f t="shared" si="44"/>
        <v>1080</v>
      </c>
      <c r="K49" s="58">
        <f t="shared" si="44"/>
        <v>1080</v>
      </c>
      <c r="L49" s="58">
        <f t="shared" si="44"/>
        <v>308</v>
      </c>
      <c r="M49" s="58">
        <f t="shared" si="44"/>
        <v>308</v>
      </c>
      <c r="N49" s="58">
        <f t="shared" ref="N49:BR49" si="45">N42+N43+N44</f>
        <v>0</v>
      </c>
      <c r="O49" s="58">
        <f t="shared" si="45"/>
        <v>0</v>
      </c>
      <c r="P49" s="58">
        <f t="shared" si="45"/>
        <v>0</v>
      </c>
      <c r="Q49" s="58">
        <f t="shared" si="45"/>
        <v>46</v>
      </c>
      <c r="R49" s="58">
        <f t="shared" si="45"/>
        <v>262</v>
      </c>
      <c r="S49" s="58">
        <f t="shared" si="45"/>
        <v>772</v>
      </c>
      <c r="T49" s="58">
        <f t="shared" si="45"/>
        <v>0</v>
      </c>
      <c r="U49" s="59">
        <f t="shared" si="45"/>
        <v>3</v>
      </c>
      <c r="V49" s="58">
        <f t="shared" si="45"/>
        <v>46</v>
      </c>
      <c r="W49" s="58">
        <f t="shared" si="45"/>
        <v>0</v>
      </c>
      <c r="X49" s="58">
        <f t="shared" si="45"/>
        <v>0</v>
      </c>
      <c r="Y49" s="58">
        <f t="shared" si="45"/>
        <v>0</v>
      </c>
      <c r="Z49" s="58">
        <f t="shared" si="45"/>
        <v>46</v>
      </c>
      <c r="AA49" s="58">
        <f t="shared" si="45"/>
        <v>0</v>
      </c>
      <c r="AB49" s="58">
        <f t="shared" si="45"/>
        <v>62</v>
      </c>
      <c r="AC49" s="58">
        <f t="shared" si="45"/>
        <v>0</v>
      </c>
      <c r="AD49" s="58">
        <f t="shared" si="45"/>
        <v>0</v>
      </c>
      <c r="AE49" s="58">
        <f t="shared" si="45"/>
        <v>0</v>
      </c>
      <c r="AF49" s="58">
        <f t="shared" si="45"/>
        <v>0</v>
      </c>
      <c r="AG49" s="58">
        <f t="shared" si="45"/>
        <v>0</v>
      </c>
      <c r="AH49" s="58">
        <f t="shared" si="45"/>
        <v>0</v>
      </c>
      <c r="AI49" s="58">
        <f t="shared" si="45"/>
        <v>0</v>
      </c>
      <c r="AJ49" s="58">
        <f t="shared" si="45"/>
        <v>0</v>
      </c>
      <c r="AK49" s="58">
        <f t="shared" si="45"/>
        <v>0</v>
      </c>
      <c r="AL49" s="58">
        <f t="shared" si="45"/>
        <v>0</v>
      </c>
      <c r="AM49" s="58">
        <f t="shared" si="45"/>
        <v>0</v>
      </c>
      <c r="AN49" s="58">
        <f t="shared" si="45"/>
        <v>0</v>
      </c>
      <c r="AO49" s="58">
        <f t="shared" si="45"/>
        <v>0</v>
      </c>
      <c r="AP49" s="58">
        <f t="shared" si="45"/>
        <v>0</v>
      </c>
      <c r="AQ49" s="58">
        <f t="shared" si="45"/>
        <v>0</v>
      </c>
      <c r="AR49" s="58">
        <f t="shared" si="45"/>
        <v>0</v>
      </c>
      <c r="AS49" s="58">
        <f t="shared" si="45"/>
        <v>0</v>
      </c>
      <c r="AT49" s="58">
        <f t="shared" si="45"/>
        <v>0</v>
      </c>
      <c r="AU49" s="58">
        <f t="shared" si="45"/>
        <v>0</v>
      </c>
      <c r="AV49" s="58">
        <f t="shared" si="45"/>
        <v>0</v>
      </c>
      <c r="AW49" s="58">
        <f t="shared" si="45"/>
        <v>0</v>
      </c>
      <c r="AX49" s="58">
        <f t="shared" si="45"/>
        <v>0</v>
      </c>
      <c r="AY49" s="58">
        <f t="shared" si="45"/>
        <v>0</v>
      </c>
      <c r="AZ49" s="58">
        <f t="shared" si="45"/>
        <v>0</v>
      </c>
      <c r="BA49" s="58">
        <f t="shared" si="45"/>
        <v>0</v>
      </c>
      <c r="BB49" s="58">
        <f t="shared" si="45"/>
        <v>0</v>
      </c>
      <c r="BC49" s="58">
        <f t="shared" si="45"/>
        <v>0</v>
      </c>
      <c r="BD49" s="58">
        <f t="shared" si="45"/>
        <v>0</v>
      </c>
      <c r="BE49" s="58">
        <f t="shared" si="45"/>
        <v>27</v>
      </c>
      <c r="BF49" s="58">
        <f>BF42+BF43+BF44</f>
        <v>262</v>
      </c>
      <c r="BG49" s="58">
        <f t="shared" si="45"/>
        <v>0</v>
      </c>
      <c r="BH49" s="58">
        <f t="shared" si="45"/>
        <v>0</v>
      </c>
      <c r="BI49" s="58">
        <f>BI42+BI43+BI44</f>
        <v>262</v>
      </c>
      <c r="BJ49" s="58">
        <f t="shared" si="45"/>
        <v>710</v>
      </c>
      <c r="BK49" s="58">
        <f t="shared" si="45"/>
        <v>0</v>
      </c>
      <c r="BL49" s="58">
        <f t="shared" si="45"/>
        <v>0</v>
      </c>
      <c r="BM49" s="58">
        <f t="shared" si="45"/>
        <v>0</v>
      </c>
      <c r="BN49" s="58">
        <f t="shared" si="45"/>
        <v>0</v>
      </c>
      <c r="BO49" s="58">
        <f t="shared" si="45"/>
        <v>0</v>
      </c>
      <c r="BP49" s="58">
        <f t="shared" si="45"/>
        <v>0</v>
      </c>
      <c r="BQ49" s="58">
        <f t="shared" si="45"/>
        <v>0</v>
      </c>
      <c r="BR49" s="58">
        <f t="shared" si="45"/>
        <v>0</v>
      </c>
      <c r="BS49" s="117"/>
      <c r="BT49" s="117"/>
      <c r="BU49" s="117"/>
      <c r="BV49" s="117"/>
    </row>
    <row r="50" spans="1:74" s="49" customFormat="1" ht="0.75" customHeight="1" x14ac:dyDescent="0.2">
      <c r="A50" s="97"/>
      <c r="B50" s="97"/>
      <c r="C50" s="97"/>
      <c r="D50" s="97"/>
      <c r="E50" s="97"/>
      <c r="F50" s="97"/>
      <c r="G50" s="55"/>
      <c r="H50" s="55"/>
      <c r="I50" s="55"/>
      <c r="J50" s="65"/>
      <c r="K50" s="55"/>
      <c r="L50" s="55"/>
      <c r="M50" s="55"/>
      <c r="N50" s="55"/>
      <c r="O50" s="55"/>
      <c r="P50" s="55"/>
      <c r="Q50" s="55"/>
      <c r="R50" s="55"/>
      <c r="S50" s="55"/>
      <c r="T50" s="56"/>
      <c r="U50" s="65"/>
      <c r="V50" s="55"/>
      <c r="W50" s="55"/>
      <c r="X50" s="55"/>
      <c r="Y50" s="55"/>
      <c r="Z50" s="55"/>
      <c r="AA50" s="55"/>
      <c r="AB50" s="55"/>
      <c r="AC50" s="55"/>
      <c r="AD50" s="65"/>
      <c r="AE50" s="55"/>
      <c r="AF50" s="55"/>
      <c r="AG50" s="55"/>
      <c r="AH50" s="55"/>
      <c r="AI50" s="55"/>
      <c r="AJ50" s="55"/>
      <c r="AK50" s="55"/>
      <c r="AL50" s="55"/>
      <c r="AM50" s="65"/>
      <c r="AN50" s="55"/>
      <c r="AO50" s="55"/>
      <c r="AP50" s="55"/>
      <c r="AQ50" s="55"/>
      <c r="AR50" s="55"/>
      <c r="AS50" s="55"/>
      <c r="AT50" s="55"/>
      <c r="AU50" s="55"/>
      <c r="AV50" s="6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105"/>
      <c r="BT50" s="105"/>
      <c r="BU50" s="105"/>
      <c r="BV50" s="105"/>
    </row>
    <row r="51" spans="1:74" s="49" customFormat="1" ht="10.5" customHeight="1" x14ac:dyDescent="0.2">
      <c r="A51" s="95" t="s">
        <v>31</v>
      </c>
      <c r="B51" s="96"/>
      <c r="C51" s="96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1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</row>
    <row r="52" spans="1:74" s="49" customFormat="1" ht="10.5" customHeight="1" x14ac:dyDescent="0.2">
      <c r="A52" s="95" t="s">
        <v>146</v>
      </c>
      <c r="B52" s="96"/>
      <c r="C52" s="96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1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</row>
    <row r="53" spans="1:74" ht="16.5" customHeight="1" x14ac:dyDescent="0.2">
      <c r="A53" s="12" t="s">
        <v>7</v>
      </c>
      <c r="B53" s="13" t="s">
        <v>133</v>
      </c>
      <c r="C53" s="14" t="s">
        <v>57</v>
      </c>
      <c r="D53" s="42" t="s">
        <v>62</v>
      </c>
      <c r="E53" s="42"/>
      <c r="F53" s="42"/>
      <c r="G53" s="42"/>
      <c r="H53" s="5">
        <v>9</v>
      </c>
      <c r="I53" s="5">
        <f>K53/36</f>
        <v>7.5</v>
      </c>
      <c r="J53" s="5">
        <f t="shared" ref="J53" si="46">H53*36</f>
        <v>324</v>
      </c>
      <c r="K53" s="5">
        <f t="shared" ref="K53" si="47">L53+S53</f>
        <v>270</v>
      </c>
      <c r="L53" s="5">
        <f>M53</f>
        <v>24</v>
      </c>
      <c r="M53" s="5">
        <f>V53+AE53+AN53+AW53+BF53+BM53</f>
        <v>24</v>
      </c>
      <c r="N53" s="5">
        <f>W53+AF53+AO53+AX53+BG53+BN53</f>
        <v>0</v>
      </c>
      <c r="O53" s="5"/>
      <c r="P53" s="5"/>
      <c r="Q53" s="5">
        <f>Z53+AI53+AR53+BA53+BH53+BO53</f>
        <v>0</v>
      </c>
      <c r="R53" s="5">
        <f>AA53+AJ53+AS53+BB53+BI53+BP53</f>
        <v>24</v>
      </c>
      <c r="S53" s="5">
        <f>AB53+AK53+AT53+BC53+BJ53+BQ53</f>
        <v>246</v>
      </c>
      <c r="T53" s="5">
        <f>AC53+AL53+AU53+BD53+BK53+BR53</f>
        <v>54</v>
      </c>
      <c r="U53" s="59"/>
      <c r="V53" s="5"/>
      <c r="W53" s="5"/>
      <c r="X53" s="5"/>
      <c r="Y53" s="5"/>
      <c r="Z53" s="5"/>
      <c r="AA53" s="5"/>
      <c r="AB53" s="5"/>
      <c r="AC53" s="5"/>
      <c r="AD53" s="58"/>
      <c r="AE53" s="5"/>
      <c r="AF53" s="5"/>
      <c r="AG53" s="5"/>
      <c r="AH53" s="5"/>
      <c r="AI53" s="5"/>
      <c r="AJ53" s="5"/>
      <c r="AK53" s="5"/>
      <c r="AL53" s="5"/>
      <c r="AM53" s="58"/>
      <c r="AN53" s="5"/>
      <c r="AO53" s="5"/>
      <c r="AP53" s="5"/>
      <c r="AQ53" s="5"/>
      <c r="AR53" s="5"/>
      <c r="AS53" s="5"/>
      <c r="AT53" s="5"/>
      <c r="AU53" s="5"/>
      <c r="AV53" s="58"/>
      <c r="AW53" s="35"/>
      <c r="AX53" s="35"/>
      <c r="AY53" s="35"/>
      <c r="AZ53" s="35"/>
      <c r="BA53" s="35"/>
      <c r="BB53" s="35"/>
      <c r="BC53" s="35"/>
      <c r="BD53" s="35"/>
      <c r="BE53" s="53">
        <v>9</v>
      </c>
      <c r="BF53" s="5">
        <v>24</v>
      </c>
      <c r="BG53" s="5"/>
      <c r="BH53" s="5"/>
      <c r="BI53" s="5">
        <v>24</v>
      </c>
      <c r="BJ53" s="5">
        <v>246</v>
      </c>
      <c r="BK53" s="5">
        <v>54</v>
      </c>
      <c r="BL53" s="5"/>
      <c r="BM53" s="5"/>
      <c r="BN53" s="5"/>
      <c r="BO53" s="5"/>
      <c r="BP53" s="5"/>
      <c r="BQ53" s="5"/>
      <c r="BR53" s="5"/>
      <c r="BS53" s="9"/>
      <c r="BT53" s="18" t="s">
        <v>148</v>
      </c>
      <c r="BU53" s="16" t="s">
        <v>73</v>
      </c>
      <c r="BV53" s="16" t="s">
        <v>73</v>
      </c>
    </row>
    <row r="54" spans="1:74" ht="32.25" hidden="1" customHeight="1" x14ac:dyDescent="0.2">
      <c r="A54" s="89"/>
      <c r="B54" s="89"/>
      <c r="C54" s="89"/>
      <c r="D54" s="89"/>
      <c r="E54" s="89"/>
      <c r="F54" s="89"/>
      <c r="G54" s="7"/>
      <c r="H54" s="7"/>
      <c r="I54" s="7"/>
      <c r="J54" s="30"/>
      <c r="K54" s="7"/>
      <c r="L54" s="7"/>
      <c r="M54" s="7"/>
      <c r="N54" s="7"/>
      <c r="O54" s="7"/>
      <c r="P54" s="7"/>
      <c r="Q54" s="7"/>
      <c r="R54" s="7"/>
      <c r="S54" s="7"/>
      <c r="T54" s="43"/>
      <c r="U54" s="62"/>
      <c r="V54" s="7"/>
      <c r="W54" s="7"/>
      <c r="X54" s="7"/>
      <c r="Y54" s="7"/>
      <c r="Z54" s="7"/>
      <c r="AA54" s="7"/>
      <c r="AB54" s="7"/>
      <c r="AC54" s="7"/>
      <c r="AD54" s="62"/>
      <c r="AE54" s="7"/>
      <c r="AF54" s="7"/>
      <c r="AG54" s="7"/>
      <c r="AH54" s="7"/>
      <c r="AI54" s="7"/>
      <c r="AJ54" s="7"/>
      <c r="AK54" s="7"/>
      <c r="AL54" s="7"/>
      <c r="AM54" s="62"/>
      <c r="AN54" s="7"/>
      <c r="AO54" s="7"/>
      <c r="AP54" s="7"/>
      <c r="AQ54" s="7"/>
      <c r="AR54" s="7"/>
      <c r="AS54" s="7"/>
      <c r="AT54" s="7"/>
      <c r="AU54" s="7"/>
      <c r="AV54" s="62"/>
      <c r="AW54" s="37"/>
      <c r="AX54" s="37"/>
      <c r="AY54" s="37"/>
      <c r="AZ54" s="37"/>
      <c r="BA54" s="37"/>
      <c r="BB54" s="37"/>
      <c r="BC54" s="37"/>
      <c r="BD54" s="37"/>
      <c r="BE54" s="61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90"/>
      <c r="BT54" s="90"/>
      <c r="BU54" s="90"/>
      <c r="BV54" s="90"/>
    </row>
    <row r="55" spans="1:74" ht="32.25" hidden="1" customHeight="1" x14ac:dyDescent="0.2">
      <c r="A55" s="110"/>
      <c r="B55" s="110"/>
      <c r="C55" s="110"/>
      <c r="D55" s="110"/>
      <c r="E55" s="110"/>
      <c r="F55" s="110"/>
      <c r="G55" s="45"/>
      <c r="H55" s="5"/>
      <c r="I55" s="5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9"/>
      <c r="V55" s="5"/>
      <c r="W55" s="5"/>
      <c r="X55" s="5"/>
      <c r="Y55" s="5"/>
      <c r="Z55" s="5"/>
      <c r="AA55" s="5"/>
      <c r="AB55" s="5"/>
      <c r="AC55" s="5"/>
      <c r="AD55" s="58"/>
      <c r="AE55" s="5"/>
      <c r="AF55" s="5"/>
      <c r="AG55" s="5"/>
      <c r="AH55" s="5"/>
      <c r="AI55" s="5"/>
      <c r="AJ55" s="5"/>
      <c r="AK55" s="5"/>
      <c r="AL55" s="5"/>
      <c r="AM55" s="58"/>
      <c r="AN55" s="5"/>
      <c r="AO55" s="5"/>
      <c r="AP55" s="5"/>
      <c r="AQ55" s="5"/>
      <c r="AR55" s="5"/>
      <c r="AS55" s="5"/>
      <c r="AT55" s="5"/>
      <c r="AU55" s="5"/>
      <c r="AV55" s="58"/>
      <c r="AW55" s="35"/>
      <c r="AX55" s="35"/>
      <c r="AY55" s="35"/>
      <c r="AZ55" s="35"/>
      <c r="BA55" s="35"/>
      <c r="BB55" s="35"/>
      <c r="BC55" s="35"/>
      <c r="BD55" s="35"/>
      <c r="BE55" s="53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111"/>
      <c r="BT55" s="111"/>
      <c r="BU55" s="111"/>
      <c r="BV55" s="111"/>
    </row>
    <row r="56" spans="1:74" ht="32.25" hidden="1" customHeight="1" x14ac:dyDescent="0.2">
      <c r="A56" s="114"/>
      <c r="B56" s="114"/>
      <c r="C56" s="114"/>
      <c r="D56" s="114"/>
      <c r="E56" s="114"/>
      <c r="F56" s="114"/>
      <c r="G56" s="8"/>
      <c r="H56" s="8"/>
      <c r="I56" s="8"/>
      <c r="J56" s="33"/>
      <c r="K56" s="8"/>
      <c r="L56" s="8"/>
      <c r="M56" s="8"/>
      <c r="N56" s="8"/>
      <c r="O56" s="8"/>
      <c r="P56" s="8"/>
      <c r="Q56" s="8"/>
      <c r="R56" s="8"/>
      <c r="S56" s="8"/>
      <c r="T56" s="44"/>
      <c r="U56" s="65"/>
      <c r="V56" s="8"/>
      <c r="W56" s="8"/>
      <c r="X56" s="8"/>
      <c r="Y56" s="8"/>
      <c r="Z56" s="8"/>
      <c r="AA56" s="8"/>
      <c r="AB56" s="8"/>
      <c r="AC56" s="8"/>
      <c r="AD56" s="65"/>
      <c r="AE56" s="8"/>
      <c r="AF56" s="8"/>
      <c r="AG56" s="8"/>
      <c r="AH56" s="8"/>
      <c r="AI56" s="8"/>
      <c r="AJ56" s="8"/>
      <c r="AK56" s="8"/>
      <c r="AL56" s="8"/>
      <c r="AM56" s="65"/>
      <c r="AN56" s="8"/>
      <c r="AO56" s="8"/>
      <c r="AP56" s="8"/>
      <c r="AQ56" s="8"/>
      <c r="AR56" s="8"/>
      <c r="AS56" s="8"/>
      <c r="AT56" s="8"/>
      <c r="AU56" s="8"/>
      <c r="AV56" s="65"/>
      <c r="AW56" s="38"/>
      <c r="AX56" s="38"/>
      <c r="AY56" s="38"/>
      <c r="AZ56" s="38"/>
      <c r="BA56" s="38"/>
      <c r="BB56" s="38"/>
      <c r="BC56" s="38"/>
      <c r="BD56" s="38"/>
      <c r="BE56" s="55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115"/>
      <c r="BT56" s="115"/>
      <c r="BU56" s="115"/>
      <c r="BV56" s="115"/>
    </row>
    <row r="57" spans="1:74" ht="32.25" hidden="1" customHeight="1" x14ac:dyDescent="0.2">
      <c r="A57" s="89"/>
      <c r="B57" s="89"/>
      <c r="C57" s="89"/>
      <c r="D57" s="89"/>
      <c r="E57" s="89"/>
      <c r="F57" s="89"/>
      <c r="G57" s="7"/>
      <c r="H57" s="7"/>
      <c r="I57" s="7"/>
      <c r="J57" s="30"/>
      <c r="K57" s="7"/>
      <c r="L57" s="7"/>
      <c r="M57" s="7"/>
      <c r="N57" s="7"/>
      <c r="O57" s="7"/>
      <c r="P57" s="7"/>
      <c r="Q57" s="7"/>
      <c r="R57" s="7"/>
      <c r="S57" s="7"/>
      <c r="T57" s="43"/>
      <c r="U57" s="62"/>
      <c r="V57" s="7"/>
      <c r="W57" s="7"/>
      <c r="X57" s="7"/>
      <c r="Y57" s="7"/>
      <c r="Z57" s="7"/>
      <c r="AA57" s="7"/>
      <c r="AB57" s="7"/>
      <c r="AC57" s="7"/>
      <c r="AD57" s="62"/>
      <c r="AE57" s="7"/>
      <c r="AF57" s="7"/>
      <c r="AG57" s="7"/>
      <c r="AH57" s="7"/>
      <c r="AI57" s="7"/>
      <c r="AJ57" s="7"/>
      <c r="AK57" s="7"/>
      <c r="AL57" s="7"/>
      <c r="AM57" s="62"/>
      <c r="AN57" s="7"/>
      <c r="AO57" s="7"/>
      <c r="AP57" s="7"/>
      <c r="AQ57" s="7"/>
      <c r="AR57" s="7"/>
      <c r="AS57" s="7"/>
      <c r="AT57" s="7"/>
      <c r="AU57" s="7"/>
      <c r="AV57" s="62"/>
      <c r="AW57" s="37"/>
      <c r="AX57" s="37"/>
      <c r="AY57" s="37"/>
      <c r="AZ57" s="37"/>
      <c r="BA57" s="37"/>
      <c r="BB57" s="37"/>
      <c r="BC57" s="37"/>
      <c r="BD57" s="37"/>
      <c r="BE57" s="61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90"/>
      <c r="BT57" s="90"/>
      <c r="BU57" s="90"/>
      <c r="BV57" s="90"/>
    </row>
    <row r="58" spans="1:74" ht="32.25" hidden="1" customHeight="1" x14ac:dyDescent="0.2">
      <c r="A58" s="110"/>
      <c r="B58" s="110"/>
      <c r="C58" s="110"/>
      <c r="D58" s="110"/>
      <c r="E58" s="110"/>
      <c r="F58" s="110"/>
      <c r="G58" s="45"/>
      <c r="H58" s="5"/>
      <c r="I58" s="5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9"/>
      <c r="V58" s="5"/>
      <c r="W58" s="5"/>
      <c r="X58" s="5"/>
      <c r="Y58" s="5"/>
      <c r="Z58" s="5"/>
      <c r="AA58" s="5"/>
      <c r="AB58" s="5"/>
      <c r="AC58" s="5"/>
      <c r="AD58" s="58"/>
      <c r="AE58" s="5"/>
      <c r="AF58" s="5"/>
      <c r="AG58" s="5"/>
      <c r="AH58" s="5"/>
      <c r="AI58" s="5"/>
      <c r="AJ58" s="5"/>
      <c r="AK58" s="5"/>
      <c r="AL58" s="5"/>
      <c r="AM58" s="58"/>
      <c r="AN58" s="5"/>
      <c r="AO58" s="5"/>
      <c r="AP58" s="5"/>
      <c r="AQ58" s="5"/>
      <c r="AR58" s="5"/>
      <c r="AS58" s="5"/>
      <c r="AT58" s="5"/>
      <c r="AU58" s="5"/>
      <c r="AV58" s="58"/>
      <c r="AW58" s="35"/>
      <c r="AX58" s="35"/>
      <c r="AY58" s="35"/>
      <c r="AZ58" s="35"/>
      <c r="BA58" s="35"/>
      <c r="BB58" s="35"/>
      <c r="BC58" s="35"/>
      <c r="BD58" s="35"/>
      <c r="BE58" s="53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111"/>
      <c r="BT58" s="111"/>
      <c r="BU58" s="111"/>
      <c r="BV58" s="111"/>
    </row>
    <row r="59" spans="1:74" ht="32.25" hidden="1" customHeight="1" x14ac:dyDescent="0.2">
      <c r="A59" s="114"/>
      <c r="B59" s="114"/>
      <c r="C59" s="114"/>
      <c r="D59" s="114"/>
      <c r="E59" s="114"/>
      <c r="F59" s="114"/>
      <c r="G59" s="8"/>
      <c r="H59" s="8"/>
      <c r="I59" s="8"/>
      <c r="J59" s="33"/>
      <c r="K59" s="8"/>
      <c r="L59" s="8"/>
      <c r="M59" s="8"/>
      <c r="N59" s="8"/>
      <c r="O59" s="8"/>
      <c r="P59" s="8"/>
      <c r="Q59" s="8"/>
      <c r="R59" s="8"/>
      <c r="S59" s="8"/>
      <c r="T59" s="44"/>
      <c r="U59" s="65"/>
      <c r="V59" s="8"/>
      <c r="W59" s="8"/>
      <c r="X59" s="8"/>
      <c r="Y59" s="8"/>
      <c r="Z59" s="8"/>
      <c r="AA59" s="8"/>
      <c r="AB59" s="8"/>
      <c r="AC59" s="8"/>
      <c r="AD59" s="65"/>
      <c r="AE59" s="8"/>
      <c r="AF59" s="8"/>
      <c r="AG59" s="8"/>
      <c r="AH59" s="8"/>
      <c r="AI59" s="8"/>
      <c r="AJ59" s="8"/>
      <c r="AK59" s="8"/>
      <c r="AL59" s="8"/>
      <c r="AM59" s="65"/>
      <c r="AN59" s="8"/>
      <c r="AO59" s="8"/>
      <c r="AP59" s="8"/>
      <c r="AQ59" s="8"/>
      <c r="AR59" s="8"/>
      <c r="AS59" s="8"/>
      <c r="AT59" s="8"/>
      <c r="AU59" s="8"/>
      <c r="AV59" s="65"/>
      <c r="AW59" s="38"/>
      <c r="AX59" s="38"/>
      <c r="AY59" s="38"/>
      <c r="AZ59" s="38"/>
      <c r="BA59" s="38"/>
      <c r="BB59" s="38"/>
      <c r="BC59" s="38"/>
      <c r="BD59" s="38"/>
      <c r="BE59" s="55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115"/>
      <c r="BT59" s="115"/>
      <c r="BU59" s="115"/>
      <c r="BV59" s="115"/>
    </row>
    <row r="60" spans="1:74" s="67" customFormat="1" ht="17.25" customHeight="1" x14ac:dyDescent="0.15">
      <c r="A60" s="118" t="s">
        <v>100</v>
      </c>
      <c r="B60" s="119"/>
      <c r="C60" s="120"/>
      <c r="D60" s="66"/>
      <c r="E60" s="66"/>
      <c r="F60" s="66"/>
      <c r="G60" s="66"/>
      <c r="H60" s="66">
        <f t="shared" ref="H60:K60" si="48">H37+H49+H53</f>
        <v>120</v>
      </c>
      <c r="I60" s="66">
        <f t="shared" si="48"/>
        <v>117</v>
      </c>
      <c r="J60" s="66">
        <f t="shared" si="48"/>
        <v>4320</v>
      </c>
      <c r="K60" s="66">
        <f t="shared" si="48"/>
        <v>4212</v>
      </c>
      <c r="L60" s="66">
        <f>L37+L49+L53</f>
        <v>1298</v>
      </c>
      <c r="M60" s="66">
        <f>M37+M49+M53</f>
        <v>1298</v>
      </c>
      <c r="N60" s="66">
        <f t="shared" ref="N60:BR60" si="49">N37+N49+N53</f>
        <v>335</v>
      </c>
      <c r="O60" s="66">
        <f t="shared" si="49"/>
        <v>0</v>
      </c>
      <c r="P60" s="66">
        <f t="shared" si="49"/>
        <v>0</v>
      </c>
      <c r="Q60" s="66">
        <f t="shared" si="49"/>
        <v>182</v>
      </c>
      <c r="R60" s="66">
        <f t="shared" si="49"/>
        <v>781</v>
      </c>
      <c r="S60" s="66">
        <f t="shared" si="49"/>
        <v>2824</v>
      </c>
      <c r="T60" s="66">
        <f t="shared" si="49"/>
        <v>198</v>
      </c>
      <c r="U60" s="70">
        <f t="shared" si="49"/>
        <v>21</v>
      </c>
      <c r="V60" s="66">
        <f t="shared" si="49"/>
        <v>265</v>
      </c>
      <c r="W60" s="66">
        <f t="shared" si="49"/>
        <v>63</v>
      </c>
      <c r="X60" s="66">
        <f t="shared" si="49"/>
        <v>0</v>
      </c>
      <c r="Y60" s="66">
        <f t="shared" si="49"/>
        <v>0</v>
      </c>
      <c r="Z60" s="66">
        <f t="shared" si="49"/>
        <v>91</v>
      </c>
      <c r="AA60" s="66">
        <f t="shared" si="49"/>
        <v>111</v>
      </c>
      <c r="AB60" s="66">
        <f t="shared" si="49"/>
        <v>466</v>
      </c>
      <c r="AC60" s="66">
        <f t="shared" si="49"/>
        <v>18</v>
      </c>
      <c r="AD60" s="66">
        <f t="shared" si="49"/>
        <v>19</v>
      </c>
      <c r="AE60" s="66">
        <f t="shared" si="49"/>
        <v>237</v>
      </c>
      <c r="AF60" s="66">
        <f t="shared" si="49"/>
        <v>86</v>
      </c>
      <c r="AG60" s="66">
        <f t="shared" si="49"/>
        <v>0</v>
      </c>
      <c r="AH60" s="66">
        <f t="shared" si="49"/>
        <v>0</v>
      </c>
      <c r="AI60" s="66">
        <f t="shared" si="49"/>
        <v>41</v>
      </c>
      <c r="AJ60" s="66">
        <f t="shared" si="49"/>
        <v>110</v>
      </c>
      <c r="AK60" s="66">
        <f t="shared" si="49"/>
        <v>418</v>
      </c>
      <c r="AL60" s="66">
        <f t="shared" si="49"/>
        <v>36</v>
      </c>
      <c r="AM60" s="66">
        <f t="shared" si="49"/>
        <v>19</v>
      </c>
      <c r="AN60" s="66">
        <f t="shared" si="49"/>
        <v>213</v>
      </c>
      <c r="AO60" s="66">
        <f t="shared" si="49"/>
        <v>84</v>
      </c>
      <c r="AP60" s="66">
        <f t="shared" si="49"/>
        <v>0</v>
      </c>
      <c r="AQ60" s="66">
        <f t="shared" si="49"/>
        <v>0</v>
      </c>
      <c r="AR60" s="66">
        <f t="shared" si="49"/>
        <v>18</v>
      </c>
      <c r="AS60" s="66">
        <f t="shared" si="49"/>
        <v>111</v>
      </c>
      <c r="AT60" s="66">
        <f t="shared" si="49"/>
        <v>426</v>
      </c>
      <c r="AU60" s="66">
        <f t="shared" si="49"/>
        <v>36</v>
      </c>
      <c r="AV60" s="66">
        <f t="shared" si="49"/>
        <v>21</v>
      </c>
      <c r="AW60" s="66">
        <f t="shared" si="49"/>
        <v>249</v>
      </c>
      <c r="AX60" s="66">
        <f t="shared" si="49"/>
        <v>86</v>
      </c>
      <c r="AY60" s="66">
        <f t="shared" si="49"/>
        <v>0</v>
      </c>
      <c r="AZ60" s="66">
        <f t="shared" si="49"/>
        <v>0</v>
      </c>
      <c r="BA60" s="66">
        <f t="shared" si="49"/>
        <v>16</v>
      </c>
      <c r="BB60" s="66">
        <f t="shared" si="49"/>
        <v>147</v>
      </c>
      <c r="BC60" s="66">
        <f t="shared" si="49"/>
        <v>462</v>
      </c>
      <c r="BD60" s="66">
        <f t="shared" si="49"/>
        <v>54</v>
      </c>
      <c r="BE60" s="66">
        <f t="shared" si="49"/>
        <v>40</v>
      </c>
      <c r="BF60" s="66">
        <f t="shared" si="49"/>
        <v>334</v>
      </c>
      <c r="BG60" s="66">
        <f t="shared" si="49"/>
        <v>16</v>
      </c>
      <c r="BH60" s="66">
        <f t="shared" si="49"/>
        <v>16</v>
      </c>
      <c r="BI60" s="66">
        <f t="shared" si="49"/>
        <v>302</v>
      </c>
      <c r="BJ60" s="66">
        <f t="shared" si="49"/>
        <v>1052</v>
      </c>
      <c r="BK60" s="66">
        <f t="shared" si="49"/>
        <v>54</v>
      </c>
      <c r="BL60" s="66" t="e">
        <f t="shared" si="49"/>
        <v>#REF!</v>
      </c>
      <c r="BM60" s="66" t="e">
        <f t="shared" si="49"/>
        <v>#REF!</v>
      </c>
      <c r="BN60" s="66" t="e">
        <f t="shared" si="49"/>
        <v>#REF!</v>
      </c>
      <c r="BO60" s="66" t="e">
        <f t="shared" si="49"/>
        <v>#REF!</v>
      </c>
      <c r="BP60" s="66" t="e">
        <f t="shared" si="49"/>
        <v>#REF!</v>
      </c>
      <c r="BQ60" s="66" t="e">
        <f t="shared" si="49"/>
        <v>#REF!</v>
      </c>
      <c r="BR60" s="66" t="e">
        <f t="shared" si="49"/>
        <v>#REF!</v>
      </c>
      <c r="BS60" s="66"/>
      <c r="BT60" s="66"/>
      <c r="BU60" s="66"/>
      <c r="BV60" s="66"/>
    </row>
    <row r="61" spans="1:74" s="49" customFormat="1" ht="0.75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9"/>
    </row>
    <row r="62" spans="1:74" s="49" customFormat="1" ht="10.5" customHeight="1" x14ac:dyDescent="0.2">
      <c r="A62" s="95" t="s">
        <v>93</v>
      </c>
      <c r="B62" s="96"/>
      <c r="C62" s="96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1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</row>
    <row r="63" spans="1:74" ht="16.5" x14ac:dyDescent="0.2">
      <c r="A63" s="12"/>
      <c r="B63" s="13" t="s">
        <v>131</v>
      </c>
      <c r="C63" s="14" t="s">
        <v>92</v>
      </c>
      <c r="D63" s="42"/>
      <c r="E63" s="42" t="s">
        <v>59</v>
      </c>
      <c r="F63" s="42"/>
      <c r="G63" s="42"/>
      <c r="H63" s="5">
        <v>2</v>
      </c>
      <c r="I63" s="5">
        <f>K63/36</f>
        <v>2</v>
      </c>
      <c r="J63" s="5">
        <f t="shared" ref="J63:J70" si="50">H63*36</f>
        <v>72</v>
      </c>
      <c r="K63" s="5">
        <f t="shared" ref="K63:K70" si="51">L63+S63</f>
        <v>72</v>
      </c>
      <c r="L63" s="5">
        <f>M63</f>
        <v>36</v>
      </c>
      <c r="M63" s="5">
        <f>V63+AE63+AN63+AW63+BF63+BM63</f>
        <v>36</v>
      </c>
      <c r="N63" s="5">
        <f>W63+AF63+AO63+AX63+BG63+BN63</f>
        <v>10</v>
      </c>
      <c r="O63" s="35"/>
      <c r="P63" s="35"/>
      <c r="Q63" s="5">
        <f>Z63+AI63+AR63+BA63+BH63+BO63</f>
        <v>0</v>
      </c>
      <c r="R63" s="5">
        <f>AA63+AJ63+AS63+BB63+BI63+BP63</f>
        <v>26</v>
      </c>
      <c r="S63" s="5">
        <f>AB63+AK63+AT63+BC63+BJ63+BQ63</f>
        <v>36</v>
      </c>
      <c r="T63" s="5">
        <f>AC63+AL63+AU63+BD63+BK63+BR63</f>
        <v>0</v>
      </c>
      <c r="U63" s="59">
        <v>72</v>
      </c>
      <c r="V63" s="5">
        <f>AA63+Z63++W63</f>
        <v>36</v>
      </c>
      <c r="W63" s="5">
        <v>10</v>
      </c>
      <c r="X63" s="5">
        <v>10</v>
      </c>
      <c r="Y63" s="5"/>
      <c r="Z63" s="5"/>
      <c r="AA63" s="5">
        <v>26</v>
      </c>
      <c r="AB63" s="5">
        <v>36</v>
      </c>
      <c r="AC63" s="5"/>
      <c r="AD63" s="58">
        <v>0</v>
      </c>
      <c r="AE63" s="35"/>
      <c r="AF63" s="35"/>
      <c r="AG63" s="35"/>
      <c r="AH63" s="35"/>
      <c r="AI63" s="35"/>
      <c r="AJ63" s="35"/>
      <c r="AK63" s="35"/>
      <c r="AL63" s="35"/>
      <c r="AM63" s="58"/>
      <c r="AN63" s="35"/>
      <c r="AO63" s="35"/>
      <c r="AP63" s="35"/>
      <c r="AQ63" s="35"/>
      <c r="AR63" s="35"/>
      <c r="AS63" s="35"/>
      <c r="AT63" s="35"/>
      <c r="AU63" s="35"/>
      <c r="AV63" s="58"/>
      <c r="AW63" s="35"/>
      <c r="AX63" s="35"/>
      <c r="AY63" s="35"/>
      <c r="AZ63" s="35"/>
      <c r="BA63" s="35"/>
      <c r="BB63" s="35"/>
      <c r="BC63" s="35"/>
      <c r="BD63" s="35"/>
      <c r="BE63" s="53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9"/>
      <c r="BT63" s="18" t="s">
        <v>70</v>
      </c>
      <c r="BU63" s="16" t="s">
        <v>95</v>
      </c>
      <c r="BV63" s="16" t="s">
        <v>95</v>
      </c>
    </row>
    <row r="64" spans="1:74" ht="32.25" hidden="1" customHeight="1" x14ac:dyDescent="0.2">
      <c r="A64" s="89"/>
      <c r="B64" s="89"/>
      <c r="C64" s="89"/>
      <c r="D64" s="89"/>
      <c r="E64" s="89"/>
      <c r="F64" s="89"/>
      <c r="G64" s="7"/>
      <c r="H64" s="7"/>
      <c r="I64" s="5">
        <f t="shared" ref="I64:I70" si="52">K64/36</f>
        <v>0</v>
      </c>
      <c r="J64" s="5">
        <f t="shared" si="50"/>
        <v>0</v>
      </c>
      <c r="K64" s="5">
        <f t="shared" si="51"/>
        <v>0</v>
      </c>
      <c r="L64" s="5">
        <f t="shared" ref="L64:L70" si="53">N64+Q64+R64+T64</f>
        <v>0</v>
      </c>
      <c r="M64" s="5">
        <f t="shared" ref="M64:M70" si="54">V64+AE64+AN64+AW64+BF64+BM64</f>
        <v>0</v>
      </c>
      <c r="N64" s="5">
        <f t="shared" ref="N64:N70" si="55">W64+AF64+AO64+AX64+BG64+BN64</f>
        <v>0</v>
      </c>
      <c r="O64" s="37"/>
      <c r="P64" s="37"/>
      <c r="Q64" s="5">
        <f t="shared" ref="Q64:Q70" si="56">Z64+AI64+AR64+BA64+BH64+BO64</f>
        <v>0</v>
      </c>
      <c r="R64" s="5">
        <f t="shared" ref="R64:R70" si="57">AA64+AJ64+AS64+BB64+BI64+BP64</f>
        <v>0</v>
      </c>
      <c r="S64" s="5">
        <f t="shared" ref="S64:S70" si="58">AB64+AK64+AT64+BC64+BJ64+BQ64</f>
        <v>0</v>
      </c>
      <c r="T64" s="5">
        <f t="shared" ref="T64:T70" si="59">AC64+AL64+AU64+BD64+BK64+BR64</f>
        <v>0</v>
      </c>
      <c r="U64" s="62"/>
      <c r="V64" s="7"/>
      <c r="W64" s="7"/>
      <c r="X64" s="7"/>
      <c r="Y64" s="7"/>
      <c r="Z64" s="7"/>
      <c r="AA64" s="7"/>
      <c r="AB64" s="7"/>
      <c r="AC64" s="7"/>
      <c r="AD64" s="62"/>
      <c r="AE64" s="37"/>
      <c r="AF64" s="37"/>
      <c r="AG64" s="37"/>
      <c r="AH64" s="37"/>
      <c r="AI64" s="37"/>
      <c r="AJ64" s="37"/>
      <c r="AK64" s="37"/>
      <c r="AL64" s="37"/>
      <c r="AM64" s="62"/>
      <c r="AN64" s="37"/>
      <c r="AO64" s="37"/>
      <c r="AP64" s="37"/>
      <c r="AQ64" s="37"/>
      <c r="AR64" s="37"/>
      <c r="AS64" s="37"/>
      <c r="AT64" s="37"/>
      <c r="AU64" s="37"/>
      <c r="AV64" s="62"/>
      <c r="AW64" s="37"/>
      <c r="AX64" s="37"/>
      <c r="AY64" s="37"/>
      <c r="AZ64" s="37"/>
      <c r="BA64" s="37"/>
      <c r="BB64" s="37"/>
      <c r="BC64" s="37"/>
      <c r="BD64" s="37"/>
      <c r="BE64" s="61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121"/>
      <c r="BT64" s="121"/>
      <c r="BU64" s="121"/>
      <c r="BV64" s="121"/>
    </row>
    <row r="65" spans="1:74" ht="32.25" hidden="1" customHeight="1" x14ac:dyDescent="0.2">
      <c r="A65" s="110"/>
      <c r="B65" s="110"/>
      <c r="C65" s="110"/>
      <c r="D65" s="110"/>
      <c r="E65" s="110"/>
      <c r="F65" s="110"/>
      <c r="G65" s="45"/>
      <c r="H65" s="5"/>
      <c r="I65" s="5">
        <f t="shared" si="52"/>
        <v>0</v>
      </c>
      <c r="J65" s="5">
        <f t="shared" si="50"/>
        <v>0</v>
      </c>
      <c r="K65" s="5">
        <f t="shared" si="51"/>
        <v>0</v>
      </c>
      <c r="L65" s="5">
        <f t="shared" si="53"/>
        <v>0</v>
      </c>
      <c r="M65" s="5">
        <f t="shared" si="54"/>
        <v>0</v>
      </c>
      <c r="N65" s="5">
        <f t="shared" si="55"/>
        <v>0</v>
      </c>
      <c r="O65" s="35"/>
      <c r="P65" s="35"/>
      <c r="Q65" s="5">
        <f t="shared" si="56"/>
        <v>0</v>
      </c>
      <c r="R65" s="5">
        <f t="shared" si="57"/>
        <v>0</v>
      </c>
      <c r="S65" s="5">
        <f t="shared" si="58"/>
        <v>0</v>
      </c>
      <c r="T65" s="5">
        <f t="shared" si="59"/>
        <v>0</v>
      </c>
      <c r="U65" s="59"/>
      <c r="V65" s="5"/>
      <c r="W65" s="5"/>
      <c r="X65" s="5"/>
      <c r="Y65" s="5"/>
      <c r="Z65" s="5"/>
      <c r="AA65" s="5"/>
      <c r="AB65" s="5"/>
      <c r="AC65" s="5"/>
      <c r="AD65" s="58"/>
      <c r="AE65" s="35"/>
      <c r="AF65" s="35"/>
      <c r="AG65" s="35"/>
      <c r="AH65" s="35"/>
      <c r="AI65" s="35"/>
      <c r="AJ65" s="35"/>
      <c r="AK65" s="35"/>
      <c r="AL65" s="35"/>
      <c r="AM65" s="58"/>
      <c r="AN65" s="35"/>
      <c r="AO65" s="35"/>
      <c r="AP65" s="35"/>
      <c r="AQ65" s="35"/>
      <c r="AR65" s="35"/>
      <c r="AS65" s="35"/>
      <c r="AT65" s="35"/>
      <c r="AU65" s="35"/>
      <c r="AV65" s="58"/>
      <c r="AW65" s="35"/>
      <c r="AX65" s="35"/>
      <c r="AY65" s="35"/>
      <c r="AZ65" s="35"/>
      <c r="BA65" s="35"/>
      <c r="BB65" s="35"/>
      <c r="BC65" s="35"/>
      <c r="BD65" s="35"/>
      <c r="BE65" s="53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122"/>
      <c r="BT65" s="122"/>
      <c r="BU65" s="122"/>
      <c r="BV65" s="122"/>
    </row>
    <row r="66" spans="1:74" ht="32.25" hidden="1" customHeight="1" x14ac:dyDescent="0.2">
      <c r="A66" s="114"/>
      <c r="B66" s="114"/>
      <c r="C66" s="114"/>
      <c r="D66" s="114"/>
      <c r="E66" s="114"/>
      <c r="F66" s="114"/>
      <c r="G66" s="8"/>
      <c r="H66" s="8"/>
      <c r="I66" s="5">
        <f t="shared" si="52"/>
        <v>0</v>
      </c>
      <c r="J66" s="5">
        <f t="shared" si="50"/>
        <v>0</v>
      </c>
      <c r="K66" s="5">
        <f t="shared" si="51"/>
        <v>0</v>
      </c>
      <c r="L66" s="5">
        <f t="shared" si="53"/>
        <v>0</v>
      </c>
      <c r="M66" s="5">
        <f t="shared" si="54"/>
        <v>0</v>
      </c>
      <c r="N66" s="5">
        <f t="shared" si="55"/>
        <v>0</v>
      </c>
      <c r="O66" s="38"/>
      <c r="P66" s="38"/>
      <c r="Q66" s="5">
        <f t="shared" si="56"/>
        <v>0</v>
      </c>
      <c r="R66" s="5">
        <f t="shared" si="57"/>
        <v>0</v>
      </c>
      <c r="S66" s="5">
        <f t="shared" si="58"/>
        <v>0</v>
      </c>
      <c r="T66" s="5">
        <f t="shared" si="59"/>
        <v>0</v>
      </c>
      <c r="U66" s="65"/>
      <c r="V66" s="8"/>
      <c r="W66" s="8"/>
      <c r="X66" s="8"/>
      <c r="Y66" s="8"/>
      <c r="Z66" s="8"/>
      <c r="AA66" s="8"/>
      <c r="AB66" s="8"/>
      <c r="AC66" s="8"/>
      <c r="AD66" s="65"/>
      <c r="AE66" s="38"/>
      <c r="AF66" s="38"/>
      <c r="AG66" s="38"/>
      <c r="AH66" s="38"/>
      <c r="AI66" s="38"/>
      <c r="AJ66" s="38"/>
      <c r="AK66" s="38"/>
      <c r="AL66" s="38"/>
      <c r="AM66" s="65"/>
      <c r="AN66" s="38"/>
      <c r="AO66" s="38"/>
      <c r="AP66" s="38"/>
      <c r="AQ66" s="38"/>
      <c r="AR66" s="38"/>
      <c r="AS66" s="38"/>
      <c r="AT66" s="38"/>
      <c r="AU66" s="38"/>
      <c r="AV66" s="65"/>
      <c r="AW66" s="38"/>
      <c r="AX66" s="38"/>
      <c r="AY66" s="38"/>
      <c r="AZ66" s="38"/>
      <c r="BA66" s="38"/>
      <c r="BB66" s="38"/>
      <c r="BC66" s="38"/>
      <c r="BD66" s="38"/>
      <c r="BE66" s="55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123"/>
      <c r="BT66" s="123"/>
      <c r="BU66" s="123"/>
      <c r="BV66" s="123"/>
    </row>
    <row r="67" spans="1:74" ht="32.25" hidden="1" customHeight="1" x14ac:dyDescent="0.2">
      <c r="A67" s="89"/>
      <c r="B67" s="89"/>
      <c r="C67" s="89"/>
      <c r="D67" s="89"/>
      <c r="E67" s="89"/>
      <c r="F67" s="89"/>
      <c r="G67" s="7"/>
      <c r="H67" s="7"/>
      <c r="I67" s="5">
        <f t="shared" si="52"/>
        <v>0</v>
      </c>
      <c r="J67" s="5">
        <f t="shared" si="50"/>
        <v>0</v>
      </c>
      <c r="K67" s="5">
        <f t="shared" si="51"/>
        <v>0</v>
      </c>
      <c r="L67" s="5">
        <f t="shared" si="53"/>
        <v>0</v>
      </c>
      <c r="M67" s="5">
        <f t="shared" si="54"/>
        <v>0</v>
      </c>
      <c r="N67" s="5">
        <f t="shared" si="55"/>
        <v>0</v>
      </c>
      <c r="O67" s="37"/>
      <c r="P67" s="37"/>
      <c r="Q67" s="5">
        <f t="shared" si="56"/>
        <v>0</v>
      </c>
      <c r="R67" s="5">
        <f t="shared" si="57"/>
        <v>0</v>
      </c>
      <c r="S67" s="5">
        <f t="shared" si="58"/>
        <v>0</v>
      </c>
      <c r="T67" s="5">
        <f t="shared" si="59"/>
        <v>0</v>
      </c>
      <c r="U67" s="62"/>
      <c r="V67" s="7"/>
      <c r="W67" s="7"/>
      <c r="X67" s="7"/>
      <c r="Y67" s="7"/>
      <c r="Z67" s="7"/>
      <c r="AA67" s="7"/>
      <c r="AB67" s="7"/>
      <c r="AC67" s="7"/>
      <c r="AD67" s="62"/>
      <c r="AE67" s="37"/>
      <c r="AF67" s="37"/>
      <c r="AG67" s="37"/>
      <c r="AH67" s="37"/>
      <c r="AI67" s="37"/>
      <c r="AJ67" s="37"/>
      <c r="AK67" s="37"/>
      <c r="AL67" s="37"/>
      <c r="AM67" s="62"/>
      <c r="AN67" s="37"/>
      <c r="AO67" s="37"/>
      <c r="AP67" s="37"/>
      <c r="AQ67" s="37"/>
      <c r="AR67" s="37"/>
      <c r="AS67" s="37"/>
      <c r="AT67" s="37"/>
      <c r="AU67" s="37"/>
      <c r="AV67" s="62"/>
      <c r="AW67" s="37"/>
      <c r="AX67" s="37"/>
      <c r="AY67" s="37"/>
      <c r="AZ67" s="37"/>
      <c r="BA67" s="37"/>
      <c r="BB67" s="37"/>
      <c r="BC67" s="37"/>
      <c r="BD67" s="37"/>
      <c r="BE67" s="61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121"/>
      <c r="BT67" s="121"/>
      <c r="BU67" s="121"/>
      <c r="BV67" s="121"/>
    </row>
    <row r="68" spans="1:74" ht="32.25" hidden="1" customHeight="1" x14ac:dyDescent="0.2">
      <c r="A68" s="110"/>
      <c r="B68" s="110"/>
      <c r="C68" s="110"/>
      <c r="D68" s="110"/>
      <c r="E68" s="110"/>
      <c r="F68" s="110"/>
      <c r="G68" s="45"/>
      <c r="H68" s="5"/>
      <c r="I68" s="5">
        <f t="shared" si="52"/>
        <v>0</v>
      </c>
      <c r="J68" s="5">
        <f t="shared" si="50"/>
        <v>0</v>
      </c>
      <c r="K68" s="5">
        <f t="shared" si="51"/>
        <v>0</v>
      </c>
      <c r="L68" s="5">
        <f t="shared" si="53"/>
        <v>0</v>
      </c>
      <c r="M68" s="5">
        <f t="shared" si="54"/>
        <v>0</v>
      </c>
      <c r="N68" s="5">
        <f t="shared" si="55"/>
        <v>0</v>
      </c>
      <c r="O68" s="35"/>
      <c r="P68" s="35"/>
      <c r="Q68" s="5">
        <f t="shared" si="56"/>
        <v>0</v>
      </c>
      <c r="R68" s="5">
        <f t="shared" si="57"/>
        <v>0</v>
      </c>
      <c r="S68" s="5">
        <f t="shared" si="58"/>
        <v>0</v>
      </c>
      <c r="T68" s="5">
        <f t="shared" si="59"/>
        <v>0</v>
      </c>
      <c r="U68" s="59"/>
      <c r="V68" s="5"/>
      <c r="W68" s="5"/>
      <c r="X68" s="5"/>
      <c r="Y68" s="5"/>
      <c r="Z68" s="5"/>
      <c r="AA68" s="5"/>
      <c r="AB68" s="5"/>
      <c r="AC68" s="5"/>
      <c r="AD68" s="58"/>
      <c r="AE68" s="35"/>
      <c r="AF68" s="35"/>
      <c r="AG68" s="35"/>
      <c r="AH68" s="35"/>
      <c r="AI68" s="35"/>
      <c r="AJ68" s="35"/>
      <c r="AK68" s="35"/>
      <c r="AL68" s="35"/>
      <c r="AM68" s="58"/>
      <c r="AN68" s="35"/>
      <c r="AO68" s="35"/>
      <c r="AP68" s="35"/>
      <c r="AQ68" s="35"/>
      <c r="AR68" s="35"/>
      <c r="AS68" s="35"/>
      <c r="AT68" s="35"/>
      <c r="AU68" s="35"/>
      <c r="AV68" s="58"/>
      <c r="AW68" s="35"/>
      <c r="AX68" s="35"/>
      <c r="AY68" s="35"/>
      <c r="AZ68" s="35"/>
      <c r="BA68" s="35"/>
      <c r="BB68" s="35"/>
      <c r="BC68" s="35"/>
      <c r="BD68" s="35"/>
      <c r="BE68" s="53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122"/>
      <c r="BT68" s="122"/>
      <c r="BU68" s="122"/>
      <c r="BV68" s="122"/>
    </row>
    <row r="69" spans="1:74" ht="32.25" hidden="1" customHeight="1" x14ac:dyDescent="0.2">
      <c r="A69" s="114"/>
      <c r="B69" s="114"/>
      <c r="C69" s="114"/>
      <c r="D69" s="114"/>
      <c r="E69" s="114"/>
      <c r="F69" s="114"/>
      <c r="G69" s="8"/>
      <c r="H69" s="8"/>
      <c r="I69" s="5">
        <f t="shared" si="52"/>
        <v>0</v>
      </c>
      <c r="J69" s="5">
        <f t="shared" si="50"/>
        <v>0</v>
      </c>
      <c r="K69" s="5">
        <f t="shared" si="51"/>
        <v>0</v>
      </c>
      <c r="L69" s="5">
        <f t="shared" si="53"/>
        <v>0</v>
      </c>
      <c r="M69" s="5">
        <f t="shared" si="54"/>
        <v>0</v>
      </c>
      <c r="N69" s="5">
        <f t="shared" si="55"/>
        <v>0</v>
      </c>
      <c r="O69" s="38"/>
      <c r="P69" s="38"/>
      <c r="Q69" s="5">
        <f t="shared" si="56"/>
        <v>0</v>
      </c>
      <c r="R69" s="5">
        <f t="shared" si="57"/>
        <v>0</v>
      </c>
      <c r="S69" s="5">
        <f t="shared" si="58"/>
        <v>0</v>
      </c>
      <c r="T69" s="5">
        <f t="shared" si="59"/>
        <v>0</v>
      </c>
      <c r="U69" s="65"/>
      <c r="V69" s="8"/>
      <c r="W69" s="8"/>
      <c r="X69" s="8"/>
      <c r="Y69" s="8"/>
      <c r="Z69" s="8"/>
      <c r="AA69" s="8"/>
      <c r="AB69" s="8"/>
      <c r="AC69" s="8"/>
      <c r="AD69" s="65"/>
      <c r="AE69" s="38"/>
      <c r="AF69" s="38"/>
      <c r="AG69" s="38"/>
      <c r="AH69" s="38"/>
      <c r="AI69" s="38"/>
      <c r="AJ69" s="38"/>
      <c r="AK69" s="38"/>
      <c r="AL69" s="38"/>
      <c r="AM69" s="65"/>
      <c r="AN69" s="38"/>
      <c r="AO69" s="38"/>
      <c r="AP69" s="38"/>
      <c r="AQ69" s="38"/>
      <c r="AR69" s="38"/>
      <c r="AS69" s="38"/>
      <c r="AT69" s="38"/>
      <c r="AU69" s="38"/>
      <c r="AV69" s="65"/>
      <c r="AW69" s="38"/>
      <c r="AX69" s="38"/>
      <c r="AY69" s="38"/>
      <c r="AZ69" s="38"/>
      <c r="BA69" s="38"/>
      <c r="BB69" s="38"/>
      <c r="BC69" s="38"/>
      <c r="BD69" s="38"/>
      <c r="BE69" s="55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123"/>
      <c r="BT69" s="123"/>
      <c r="BU69" s="123"/>
      <c r="BV69" s="123"/>
    </row>
    <row r="70" spans="1:74" ht="16.5" x14ac:dyDescent="0.2">
      <c r="A70" s="12"/>
      <c r="B70" s="13" t="s">
        <v>132</v>
      </c>
      <c r="C70" s="14" t="s">
        <v>94</v>
      </c>
      <c r="D70" s="42"/>
      <c r="E70" s="42" t="s">
        <v>60</v>
      </c>
      <c r="F70" s="42"/>
      <c r="G70" s="42"/>
      <c r="H70" s="5">
        <v>2</v>
      </c>
      <c r="I70" s="5">
        <f t="shared" si="52"/>
        <v>2</v>
      </c>
      <c r="J70" s="5">
        <f t="shared" si="50"/>
        <v>72</v>
      </c>
      <c r="K70" s="5">
        <f t="shared" si="51"/>
        <v>72</v>
      </c>
      <c r="L70" s="5">
        <f t="shared" si="53"/>
        <v>36</v>
      </c>
      <c r="M70" s="5">
        <f t="shared" si="54"/>
        <v>36</v>
      </c>
      <c r="N70" s="5">
        <f t="shared" si="55"/>
        <v>10</v>
      </c>
      <c r="O70" s="35"/>
      <c r="P70" s="35"/>
      <c r="Q70" s="5">
        <f t="shared" si="56"/>
        <v>0</v>
      </c>
      <c r="R70" s="5">
        <f t="shared" si="57"/>
        <v>26</v>
      </c>
      <c r="S70" s="5">
        <f t="shared" si="58"/>
        <v>36</v>
      </c>
      <c r="T70" s="5">
        <f t="shared" si="59"/>
        <v>0</v>
      </c>
      <c r="U70" s="59"/>
      <c r="V70" s="5"/>
      <c r="W70" s="5"/>
      <c r="X70" s="5"/>
      <c r="Y70" s="5"/>
      <c r="Z70" s="5"/>
      <c r="AA70" s="5"/>
      <c r="AB70" s="5"/>
      <c r="AC70" s="5"/>
      <c r="AD70" s="58"/>
      <c r="AE70" s="35"/>
      <c r="AF70" s="35"/>
      <c r="AG70" s="35"/>
      <c r="AH70" s="35"/>
      <c r="AI70" s="35"/>
      <c r="AJ70" s="35"/>
      <c r="AK70" s="35"/>
      <c r="AL70" s="35"/>
      <c r="AM70" s="58"/>
      <c r="AN70" s="35"/>
      <c r="AO70" s="35"/>
      <c r="AP70" s="35"/>
      <c r="AQ70" s="35"/>
      <c r="AR70" s="35"/>
      <c r="AS70" s="35"/>
      <c r="AT70" s="35"/>
      <c r="AU70" s="35"/>
      <c r="AV70" s="58">
        <v>72</v>
      </c>
      <c r="AW70" s="5">
        <f>BB70+BA70++AX70</f>
        <v>36</v>
      </c>
      <c r="AX70" s="35">
        <v>10</v>
      </c>
      <c r="AY70" s="35"/>
      <c r="AZ70" s="35"/>
      <c r="BA70" s="35"/>
      <c r="BB70" s="35">
        <v>26</v>
      </c>
      <c r="BC70" s="35">
        <v>36</v>
      </c>
      <c r="BD70" s="35"/>
      <c r="BE70" s="53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9"/>
      <c r="BT70" s="18" t="s">
        <v>70</v>
      </c>
      <c r="BU70" s="16" t="s">
        <v>95</v>
      </c>
      <c r="BV70" s="16" t="s">
        <v>95</v>
      </c>
    </row>
    <row r="71" spans="1:74" ht="1.5" customHeight="1" x14ac:dyDescent="0.2">
      <c r="A71" s="76"/>
      <c r="B71" s="77"/>
      <c r="C71" s="7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50"/>
      <c r="V71" s="46"/>
      <c r="W71" s="46"/>
      <c r="X71" s="46"/>
      <c r="Y71" s="46"/>
      <c r="Z71" s="46"/>
      <c r="AA71" s="46"/>
      <c r="AB71" s="46"/>
      <c r="AC71" s="46"/>
      <c r="AD71" s="50"/>
      <c r="AE71" s="46"/>
      <c r="AF71" s="46"/>
      <c r="AG71" s="46"/>
      <c r="AH71" s="46"/>
      <c r="AI71" s="46"/>
      <c r="AJ71" s="46"/>
      <c r="AK71" s="46"/>
      <c r="AL71" s="46"/>
      <c r="AM71" s="50"/>
      <c r="AN71" s="46"/>
      <c r="AO71" s="46"/>
      <c r="AP71" s="46"/>
      <c r="AQ71" s="46"/>
      <c r="AR71" s="46"/>
      <c r="AS71" s="46"/>
      <c r="AT71" s="46"/>
      <c r="AU71" s="46"/>
      <c r="AV71" s="50"/>
      <c r="AW71" s="46"/>
      <c r="AX71" s="46"/>
      <c r="AY71" s="46"/>
      <c r="AZ71" s="46"/>
      <c r="BA71" s="46"/>
      <c r="BB71" s="46"/>
      <c r="BC71" s="46"/>
      <c r="BD71" s="46"/>
      <c r="BE71" s="50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</row>
    <row r="72" spans="1:74" ht="0.75" hidden="1" customHeight="1" x14ac:dyDescent="0.2">
      <c r="A72" s="114"/>
      <c r="B72" s="114"/>
      <c r="C72" s="114"/>
      <c r="D72" s="114"/>
      <c r="E72" s="114"/>
      <c r="F72" s="114"/>
      <c r="G72" s="8"/>
      <c r="H72" s="8"/>
      <c r="I72" s="8"/>
      <c r="J72" s="33"/>
      <c r="K72" s="8"/>
      <c r="L72" s="8"/>
      <c r="M72" s="8"/>
      <c r="N72" s="8"/>
      <c r="O72" s="8"/>
      <c r="P72" s="8"/>
      <c r="Q72" s="8"/>
      <c r="R72" s="8"/>
      <c r="S72" s="8"/>
      <c r="T72" s="8"/>
      <c r="U72" s="65"/>
      <c r="V72" s="8"/>
      <c r="W72" s="8"/>
      <c r="X72" s="8"/>
      <c r="Y72" s="8"/>
      <c r="Z72" s="8"/>
      <c r="AA72" s="8"/>
      <c r="AB72" s="8"/>
      <c r="AC72" s="8"/>
      <c r="AD72" s="65"/>
      <c r="AE72" s="8"/>
      <c r="AF72" s="8"/>
      <c r="AG72" s="8"/>
      <c r="AH72" s="8"/>
      <c r="AI72" s="8"/>
      <c r="AJ72" s="8"/>
      <c r="AK72" s="8"/>
      <c r="AL72" s="8"/>
      <c r="AM72" s="65"/>
      <c r="AN72" s="8"/>
      <c r="AO72" s="8"/>
      <c r="AP72" s="8"/>
      <c r="AQ72" s="8"/>
      <c r="AR72" s="8"/>
      <c r="AS72" s="8"/>
      <c r="AT72" s="8"/>
      <c r="AU72" s="8"/>
      <c r="AV72" s="65"/>
      <c r="AW72" s="38"/>
      <c r="AX72" s="38"/>
      <c r="AY72" s="38"/>
      <c r="AZ72" s="38"/>
      <c r="BA72" s="38"/>
      <c r="BB72" s="38"/>
      <c r="BC72" s="38"/>
      <c r="BD72" s="38"/>
      <c r="BE72" s="55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115"/>
      <c r="BT72" s="115"/>
      <c r="BU72" s="115"/>
      <c r="BV72" s="115"/>
    </row>
  </sheetData>
  <mergeCells count="80">
    <mergeCell ref="A69:F69"/>
    <mergeCell ref="BS69:BV69"/>
    <mergeCell ref="A62:C62"/>
    <mergeCell ref="BS66:BV66"/>
    <mergeCell ref="A67:F67"/>
    <mergeCell ref="BS67:BV67"/>
    <mergeCell ref="A68:F68"/>
    <mergeCell ref="BS68:BV68"/>
    <mergeCell ref="A56:F56"/>
    <mergeCell ref="BS56:BV56"/>
    <mergeCell ref="A57:F57"/>
    <mergeCell ref="BS57:BV57"/>
    <mergeCell ref="A72:F72"/>
    <mergeCell ref="BS72:BV72"/>
    <mergeCell ref="A58:F58"/>
    <mergeCell ref="BS58:BV58"/>
    <mergeCell ref="A59:F59"/>
    <mergeCell ref="BS59:BV59"/>
    <mergeCell ref="A60:C60"/>
    <mergeCell ref="A64:F64"/>
    <mergeCell ref="BS64:BV64"/>
    <mergeCell ref="A65:F65"/>
    <mergeCell ref="BS65:BV65"/>
    <mergeCell ref="A66:F66"/>
    <mergeCell ref="A54:F54"/>
    <mergeCell ref="BS54:BV54"/>
    <mergeCell ref="A51:C51"/>
    <mergeCell ref="A52:C52"/>
    <mergeCell ref="A55:F55"/>
    <mergeCell ref="BS55:BV55"/>
    <mergeCell ref="A48:F48"/>
    <mergeCell ref="BS48:BV48"/>
    <mergeCell ref="A49:F49"/>
    <mergeCell ref="BS49:BV49"/>
    <mergeCell ref="A50:F50"/>
    <mergeCell ref="BS50:BV50"/>
    <mergeCell ref="A46:F46"/>
    <mergeCell ref="BS46:BV46"/>
    <mergeCell ref="A40:C40"/>
    <mergeCell ref="A41:C41"/>
    <mergeCell ref="A47:F47"/>
    <mergeCell ref="BS47:BV47"/>
    <mergeCell ref="A38:F38"/>
    <mergeCell ref="BS38:BV38"/>
    <mergeCell ref="A39:F39"/>
    <mergeCell ref="BS39:BV39"/>
    <mergeCell ref="A45:F45"/>
    <mergeCell ref="BS45:BV45"/>
    <mergeCell ref="BS15:BV15"/>
    <mergeCell ref="A36:F36"/>
    <mergeCell ref="BS36:BV36"/>
    <mergeCell ref="A16:C16"/>
    <mergeCell ref="A37:F37"/>
    <mergeCell ref="BS37:BV37"/>
    <mergeCell ref="U2:AC2"/>
    <mergeCell ref="AD2:AL2"/>
    <mergeCell ref="AM2:AU2"/>
    <mergeCell ref="BU1:BU3"/>
    <mergeCell ref="BV1:BV3"/>
    <mergeCell ref="AV2:BD2"/>
    <mergeCell ref="AM1:BD1"/>
    <mergeCell ref="BE1:BR1"/>
    <mergeCell ref="BE2:BK2"/>
    <mergeCell ref="BL2:BR2"/>
    <mergeCell ref="A71:C71"/>
    <mergeCell ref="A1:A2"/>
    <mergeCell ref="J1:T2"/>
    <mergeCell ref="U1:AL1"/>
    <mergeCell ref="BS1:BT2"/>
    <mergeCell ref="B1:B2"/>
    <mergeCell ref="C1:C2"/>
    <mergeCell ref="H1:I2"/>
    <mergeCell ref="D1:G2"/>
    <mergeCell ref="A13:F13"/>
    <mergeCell ref="BS13:BV13"/>
    <mergeCell ref="A14:F14"/>
    <mergeCell ref="BS14:BV14"/>
    <mergeCell ref="A4:C4"/>
    <mergeCell ref="A5:C5"/>
    <mergeCell ref="A15:F15"/>
  </mergeCells>
  <pageMargins left="0.25" right="0.25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J4:R7"/>
  <sheetViews>
    <sheetView workbookViewId="0">
      <selection activeCell="V42" sqref="V42"/>
    </sheetView>
  </sheetViews>
  <sheetFormatPr defaultRowHeight="10.5" x14ac:dyDescent="0.15"/>
  <sheetData>
    <row r="4" spans="10:18" x14ac:dyDescent="0.15">
      <c r="J4" s="1"/>
      <c r="K4" s="1"/>
      <c r="L4" s="1"/>
      <c r="M4" s="1"/>
      <c r="N4" s="1"/>
      <c r="O4" s="1"/>
      <c r="P4" s="1"/>
      <c r="Q4" s="1"/>
      <c r="R4" s="1"/>
    </row>
    <row r="5" spans="10:18" x14ac:dyDescent="0.15">
      <c r="J5" s="1"/>
      <c r="K5" s="1"/>
      <c r="L5" s="1"/>
      <c r="M5" s="1"/>
      <c r="N5" s="1"/>
      <c r="O5" s="1"/>
      <c r="P5" s="1"/>
      <c r="Q5" s="1"/>
      <c r="R5" s="1"/>
    </row>
    <row r="6" spans="10:18" x14ac:dyDescent="0.15">
      <c r="J6" s="1"/>
      <c r="K6" s="1"/>
      <c r="L6" s="1"/>
      <c r="M6" s="1"/>
      <c r="N6" s="1"/>
      <c r="O6" s="1"/>
      <c r="P6" s="1"/>
      <c r="Q6" s="1"/>
      <c r="R6" s="1"/>
    </row>
    <row r="7" spans="10:18" x14ac:dyDescent="0.15">
      <c r="J7" s="1"/>
      <c r="K7" s="1"/>
      <c r="L7" s="1"/>
      <c r="M7" s="1"/>
      <c r="N7" s="1"/>
      <c r="O7" s="1"/>
      <c r="P7" s="1"/>
      <c r="Q7" s="1"/>
      <c r="R7" s="1"/>
    </row>
  </sheetData>
  <phoneticPr fontId="4" type="noConversion"/>
  <pageMargins left="0.75" right="0.75" top="1" bottom="1" header="0.5" footer="0.5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уч. план</vt:lpstr>
      <vt:lpstr>Start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Mukhina</dc:creator>
  <cp:lastModifiedBy>Яшкова Любовь Валерьевна</cp:lastModifiedBy>
  <cp:lastPrinted>2023-09-05T16:57:51Z</cp:lastPrinted>
  <dcterms:created xsi:type="dcterms:W3CDTF">2018-09-05T06:37:07Z</dcterms:created>
  <dcterms:modified xsi:type="dcterms:W3CDTF">2023-09-11T11:45:12Z</dcterms:modified>
</cp:coreProperties>
</file>